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540" windowWidth="20730" windowHeight="11580" tabRatio="713"/>
  </bookViews>
  <sheets>
    <sheet name="Tab1" sheetId="32" r:id="rId1"/>
    <sheet name="Fig1" sheetId="3" r:id="rId2"/>
    <sheet name="Fig2" sheetId="35" r:id="rId3"/>
    <sheet name="Map1" sheetId="38" r:id="rId4"/>
    <sheet name="Fig3" sheetId="36" r:id="rId5"/>
    <sheet name="Fig4" sheetId="37" r:id="rId6"/>
    <sheet name="Fig5" sheetId="5" r:id="rId7"/>
    <sheet name="Fig6" sheetId="20" r:id="rId8"/>
    <sheet name="Fig7" sheetId="39" r:id="rId9"/>
    <sheet name="Tab2" sheetId="40" r:id="rId10"/>
    <sheet name="Fig8" sheetId="41" r:id="rId11"/>
    <sheet name="Fig9" sheetId="42" r:id="rId12"/>
    <sheet name="Fig10" sheetId="43" r:id="rId13"/>
    <sheet name="Fig11" sheetId="44" r:id="rId14"/>
    <sheet name="Fig12" sheetId="45" r:id="rId15"/>
    <sheet name="Fig13" sheetId="46" r:id="rId16"/>
    <sheet name="Fig14" sheetId="47" r:id="rId17"/>
  </sheets>
  <definedNames>
    <definedName name="_xlnm._FilterDatabase" localSheetId="1" hidden="1">'Fig1'!$D$62:$G$62</definedName>
    <definedName name="_xlnm._FilterDatabase" localSheetId="6" hidden="1">'Fig5'!$Q$64:$T$64</definedName>
    <definedName name="_xlnm._FilterDatabase" localSheetId="7" hidden="1">'Fig6'!$AM$112:$AQ$112</definedName>
    <definedName name="_xlnm._FilterDatabase" localSheetId="0" hidden="1">'Tab1'!$B$5:$E$42</definedName>
  </definedNames>
  <calcPr calcId="162913"/>
</workbook>
</file>

<file path=xl/calcChain.xml><?xml version="1.0" encoding="utf-8"?>
<calcChain xmlns="http://schemas.openxmlformats.org/spreadsheetml/2006/main">
  <c r="C64" i="47" l="1"/>
  <c r="E64" i="47"/>
  <c r="G64" i="47"/>
  <c r="I64" i="47"/>
  <c r="E61" i="42"/>
  <c r="E62" i="42"/>
  <c r="E63" i="42"/>
  <c r="E64" i="42"/>
  <c r="E65" i="42"/>
  <c r="E66" i="42"/>
  <c r="E67" i="42"/>
  <c r="E68" i="42"/>
  <c r="E69" i="42"/>
  <c r="E70" i="42"/>
  <c r="E71" i="42"/>
  <c r="E72" i="42"/>
  <c r="E73" i="42"/>
  <c r="E74" i="42"/>
  <c r="E75" i="42"/>
  <c r="E77" i="42"/>
  <c r="E79" i="42"/>
  <c r="E80" i="42"/>
  <c r="E81" i="42"/>
  <c r="E82" i="42"/>
  <c r="E83" i="42"/>
  <c r="E84" i="42"/>
  <c r="E85" i="42"/>
  <c r="E86" i="42"/>
  <c r="E87" i="42"/>
  <c r="E89" i="42"/>
  <c r="F64" i="41"/>
  <c r="G64" i="41"/>
  <c r="F65" i="41"/>
  <c r="G65" i="41"/>
  <c r="F66" i="41"/>
  <c r="G66" i="41"/>
  <c r="F67" i="41"/>
  <c r="G67" i="41"/>
  <c r="F68" i="41"/>
  <c r="G68" i="41"/>
  <c r="F69" i="41"/>
  <c r="G69" i="41"/>
  <c r="F70" i="41"/>
  <c r="G70" i="41"/>
  <c r="F71" i="41"/>
  <c r="G71" i="41"/>
  <c r="F72" i="41"/>
  <c r="G72" i="41"/>
  <c r="F73" i="41"/>
  <c r="G73" i="41"/>
  <c r="F74" i="41"/>
  <c r="G74" i="41"/>
  <c r="F75" i="41"/>
  <c r="G75" i="41"/>
  <c r="F76" i="41"/>
  <c r="G76" i="41"/>
  <c r="F77" i="41"/>
  <c r="G77" i="41"/>
  <c r="F78" i="41"/>
  <c r="G78" i="41"/>
  <c r="F80" i="41"/>
  <c r="G80" i="41"/>
  <c r="F82" i="41"/>
  <c r="G82" i="41"/>
  <c r="F83" i="41"/>
  <c r="G83" i="41"/>
  <c r="F84" i="41"/>
  <c r="G84" i="41"/>
  <c r="F85" i="41"/>
  <c r="G85" i="41"/>
  <c r="F86" i="41"/>
  <c r="G86" i="41"/>
  <c r="F87" i="41"/>
  <c r="G87" i="41"/>
  <c r="F88" i="41"/>
  <c r="G88" i="41"/>
  <c r="F89" i="41"/>
  <c r="G89" i="41"/>
  <c r="F90" i="41"/>
  <c r="G90" i="41"/>
  <c r="F92" i="41"/>
  <c r="G92" i="41"/>
  <c r="H49" i="39"/>
  <c r="D49" i="39"/>
  <c r="C49" i="39"/>
  <c r="E52" i="39" s="1"/>
  <c r="E59" i="42" l="1"/>
  <c r="F62" i="41"/>
  <c r="G62" i="41"/>
  <c r="E50" i="39"/>
  <c r="E51" i="39"/>
  <c r="G75" i="3"/>
  <c r="O73" i="3"/>
  <c r="N73" i="3"/>
  <c r="E49" i="39" l="1"/>
  <c r="G74" i="35"/>
  <c r="H73" i="36"/>
  <c r="H57" i="36"/>
  <c r="H58" i="36"/>
  <c r="H59" i="36"/>
  <c r="H60" i="36"/>
  <c r="H61" i="36"/>
  <c r="H62" i="36"/>
  <c r="H63" i="36"/>
  <c r="H64" i="36"/>
  <c r="H65" i="36"/>
  <c r="H66" i="36"/>
  <c r="H67" i="36"/>
  <c r="H68" i="36"/>
  <c r="H69" i="36"/>
  <c r="H70" i="36"/>
  <c r="H71" i="36"/>
  <c r="H72" i="36"/>
  <c r="H74" i="36"/>
  <c r="H75" i="36"/>
  <c r="H76" i="36"/>
  <c r="H77" i="36"/>
  <c r="H78" i="36"/>
  <c r="H79" i="36"/>
  <c r="H80" i="36"/>
  <c r="F90" i="3" l="1"/>
  <c r="F63" i="3"/>
  <c r="H80" i="37" l="1"/>
  <c r="H79" i="37"/>
  <c r="H78" i="37"/>
  <c r="H77" i="37"/>
  <c r="H76" i="37"/>
  <c r="H75" i="37"/>
  <c r="H74" i="37"/>
  <c r="H73" i="37"/>
  <c r="H72" i="37"/>
  <c r="H71" i="37"/>
  <c r="H70" i="37"/>
  <c r="H69" i="37"/>
  <c r="H68" i="37"/>
  <c r="H67" i="37"/>
  <c r="H66" i="37"/>
  <c r="H65" i="37"/>
  <c r="H64" i="37"/>
  <c r="H63" i="37"/>
  <c r="H62" i="37"/>
  <c r="H61" i="37"/>
  <c r="H60" i="37"/>
  <c r="H59" i="37"/>
  <c r="H58" i="37"/>
  <c r="H57" i="37"/>
  <c r="L108" i="35"/>
  <c r="K108" i="35"/>
  <c r="J108" i="35"/>
  <c r="L107" i="35"/>
  <c r="K107" i="35"/>
  <c r="J107" i="35"/>
  <c r="L106" i="35"/>
  <c r="K106" i="35"/>
  <c r="J106" i="35"/>
  <c r="K105" i="35"/>
  <c r="J105" i="35"/>
  <c r="L104" i="35"/>
  <c r="K104" i="35"/>
  <c r="J104" i="35"/>
  <c r="L103" i="35"/>
  <c r="K103" i="35"/>
  <c r="J103" i="35"/>
  <c r="L102" i="35"/>
  <c r="K102" i="35"/>
  <c r="J102" i="35"/>
  <c r="L101" i="35"/>
  <c r="K101" i="35"/>
  <c r="J101" i="35"/>
  <c r="L100" i="35"/>
  <c r="K100" i="35"/>
  <c r="J100" i="35"/>
  <c r="L99" i="35"/>
  <c r="K99" i="35"/>
  <c r="J99" i="35"/>
  <c r="L98" i="35"/>
  <c r="K98" i="35"/>
  <c r="J98" i="35"/>
  <c r="L97" i="35"/>
  <c r="K97" i="35"/>
  <c r="J97" i="35"/>
  <c r="L96" i="35"/>
  <c r="K96" i="35"/>
  <c r="J96" i="35"/>
  <c r="L95" i="35"/>
  <c r="K95" i="35"/>
  <c r="J95" i="35"/>
  <c r="L94" i="35"/>
  <c r="K94" i="35"/>
  <c r="J94" i="35"/>
  <c r="L93" i="35"/>
  <c r="K93" i="35"/>
  <c r="J93" i="35"/>
  <c r="L92" i="35"/>
  <c r="K92" i="35"/>
  <c r="J92" i="35"/>
  <c r="L91" i="35"/>
  <c r="K91" i="35"/>
  <c r="J91" i="35"/>
  <c r="L90" i="35"/>
  <c r="K90" i="35"/>
  <c r="J90" i="35"/>
  <c r="L89" i="35"/>
  <c r="K89" i="35"/>
  <c r="J89" i="35"/>
  <c r="L88" i="35"/>
  <c r="K88" i="35"/>
  <c r="J88" i="35"/>
  <c r="L87" i="35"/>
  <c r="K87" i="35"/>
  <c r="J87" i="35"/>
  <c r="L86" i="35"/>
  <c r="K86" i="35"/>
  <c r="J86" i="35"/>
  <c r="L85" i="35"/>
  <c r="K85" i="35"/>
  <c r="J85" i="35"/>
  <c r="L84" i="35"/>
  <c r="K84" i="35"/>
  <c r="J84" i="35"/>
  <c r="L83" i="35"/>
  <c r="K83" i="35"/>
  <c r="J83" i="35"/>
  <c r="L82" i="35"/>
  <c r="K82" i="35"/>
  <c r="J82" i="35"/>
  <c r="L81" i="35"/>
  <c r="K81" i="35"/>
  <c r="J81" i="35"/>
  <c r="L80" i="35"/>
  <c r="K80" i="35"/>
  <c r="J80" i="35"/>
  <c r="L79" i="35"/>
  <c r="K79" i="35"/>
  <c r="J79" i="35"/>
  <c r="L78" i="35"/>
  <c r="K78" i="35"/>
  <c r="J78" i="35"/>
  <c r="L77" i="35"/>
  <c r="K77" i="35"/>
  <c r="J77" i="35"/>
  <c r="L76" i="35"/>
  <c r="K76" i="35"/>
  <c r="J76" i="35"/>
  <c r="L75" i="35"/>
  <c r="K75" i="35"/>
  <c r="J75" i="35"/>
  <c r="K74" i="35"/>
  <c r="J74" i="35"/>
  <c r="L74" i="35"/>
  <c r="U227" i="20" l="1"/>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65" i="5"/>
  <c r="H66" i="5"/>
  <c r="H64" i="5"/>
  <c r="J64" i="5"/>
  <c r="I64" i="5"/>
  <c r="F113" i="20" l="1"/>
  <c r="N113" i="20" s="1"/>
  <c r="F114" i="20"/>
  <c r="F115" i="20"/>
  <c r="F116" i="20"/>
  <c r="F117" i="20"/>
  <c r="F118" i="20"/>
  <c r="F119" i="20"/>
  <c r="F120" i="20"/>
  <c r="F121" i="20"/>
  <c r="F122" i="20"/>
  <c r="N122" i="20" s="1"/>
  <c r="F123" i="20"/>
  <c r="N123" i="20" s="1"/>
  <c r="F124" i="20"/>
  <c r="N124" i="20" s="1"/>
  <c r="F125" i="20"/>
  <c r="N125" i="20" s="1"/>
  <c r="F126" i="20"/>
  <c r="N126" i="20" s="1"/>
  <c r="F127" i="20"/>
  <c r="N127" i="20" s="1"/>
  <c r="F128" i="20"/>
  <c r="N128" i="20" s="1"/>
  <c r="F129" i="20"/>
  <c r="N129" i="20" s="1"/>
  <c r="F130" i="20"/>
  <c r="N130" i="20" s="1"/>
  <c r="F131" i="20"/>
  <c r="N131" i="20" s="1"/>
  <c r="F132" i="20"/>
  <c r="N132" i="20" s="1"/>
  <c r="F133" i="20"/>
  <c r="N133" i="20" s="1"/>
  <c r="F134" i="20"/>
  <c r="N134" i="20" s="1"/>
  <c r="F135" i="20"/>
  <c r="N135" i="20" s="1"/>
  <c r="F136" i="20"/>
  <c r="N136" i="20" s="1"/>
  <c r="F137" i="20"/>
  <c r="N137" i="20" s="1"/>
  <c r="F138" i="20"/>
  <c r="N138" i="20" s="1"/>
  <c r="F139" i="20"/>
  <c r="N139" i="20" s="1"/>
  <c r="G113" i="20"/>
  <c r="G114" i="20"/>
  <c r="G115" i="20"/>
  <c r="G116" i="20"/>
  <c r="G117" i="20"/>
  <c r="G118" i="20"/>
  <c r="G119" i="20"/>
  <c r="G120" i="20"/>
  <c r="G121" i="20"/>
  <c r="G122" i="20"/>
  <c r="G123" i="20"/>
  <c r="O123" i="20" s="1"/>
  <c r="G124" i="20"/>
  <c r="O124" i="20" s="1"/>
  <c r="G125" i="20"/>
  <c r="O125" i="20" s="1"/>
  <c r="G126" i="20"/>
  <c r="O126" i="20" s="1"/>
  <c r="G127" i="20"/>
  <c r="O127" i="20" s="1"/>
  <c r="G128" i="20"/>
  <c r="O128" i="20" s="1"/>
  <c r="G129" i="20"/>
  <c r="O129" i="20" s="1"/>
  <c r="G130" i="20"/>
  <c r="O130" i="20" s="1"/>
  <c r="G131" i="20"/>
  <c r="O131" i="20" s="1"/>
  <c r="G132" i="20"/>
  <c r="O132" i="20" s="1"/>
  <c r="G133" i="20"/>
  <c r="O133" i="20" s="1"/>
  <c r="G134" i="20"/>
  <c r="O134" i="20" s="1"/>
  <c r="G135" i="20"/>
  <c r="O135" i="20" s="1"/>
  <c r="G136" i="20"/>
  <c r="O136" i="20" s="1"/>
  <c r="G137" i="20"/>
  <c r="O137" i="20" s="1"/>
  <c r="G138" i="20"/>
  <c r="O138" i="20" s="1"/>
  <c r="G139" i="20"/>
  <c r="O139" i="20" s="1"/>
  <c r="G63" i="3" l="1"/>
  <c r="K202" i="20"/>
  <c r="K203" i="20"/>
  <c r="K204" i="20"/>
  <c r="K205" i="20"/>
  <c r="K206" i="20"/>
  <c r="K207" i="20"/>
  <c r="K208" i="20"/>
  <c r="K209" i="20"/>
  <c r="K210" i="20"/>
  <c r="K211" i="20"/>
  <c r="K212" i="20"/>
  <c r="K213" i="20"/>
  <c r="K214" i="20"/>
  <c r="K215" i="20"/>
  <c r="K216" i="20"/>
  <c r="K217" i="20"/>
  <c r="K218" i="20"/>
  <c r="K219" i="20"/>
  <c r="K220" i="20"/>
  <c r="K221" i="20"/>
  <c r="K222" i="20"/>
  <c r="K223" i="20"/>
  <c r="K224" i="20"/>
  <c r="K225" i="20"/>
  <c r="K226" i="20"/>
  <c r="K227" i="20"/>
  <c r="K201" i="20"/>
  <c r="F158" i="20"/>
  <c r="N158" i="20" s="1"/>
  <c r="F159" i="20"/>
  <c r="N159" i="20" s="1"/>
  <c r="F160" i="20"/>
  <c r="N160" i="20" s="1"/>
  <c r="F161" i="20"/>
  <c r="N161" i="20" s="1"/>
  <c r="F162" i="20"/>
  <c r="N162" i="20" s="1"/>
  <c r="F163" i="20"/>
  <c r="F164" i="20"/>
  <c r="N164" i="20" s="1"/>
  <c r="F165" i="20"/>
  <c r="N165" i="20" s="1"/>
  <c r="F166" i="20"/>
  <c r="N166" i="20" s="1"/>
  <c r="F167" i="20"/>
  <c r="N167" i="20" s="1"/>
  <c r="F168" i="20"/>
  <c r="N168" i="20" s="1"/>
  <c r="F169" i="20"/>
  <c r="N169" i="20" s="1"/>
  <c r="F170" i="20"/>
  <c r="N170" i="20" s="1"/>
  <c r="F171" i="20"/>
  <c r="F172" i="20"/>
  <c r="N172" i="20" s="1"/>
  <c r="F173" i="20"/>
  <c r="N173" i="20" s="1"/>
  <c r="F174" i="20"/>
  <c r="N174" i="20" s="1"/>
  <c r="F175" i="20"/>
  <c r="N175" i="20" s="1"/>
  <c r="F176" i="20"/>
  <c r="N176" i="20" s="1"/>
  <c r="F177" i="20"/>
  <c r="N177" i="20" s="1"/>
  <c r="F178" i="20"/>
  <c r="N178" i="20" s="1"/>
  <c r="F179" i="20"/>
  <c r="N179" i="20" s="1"/>
  <c r="F180" i="20"/>
  <c r="N180" i="20" s="1"/>
  <c r="F181" i="20"/>
  <c r="N181" i="20" s="1"/>
  <c r="F182" i="20"/>
  <c r="N182" i="20" s="1"/>
  <c r="F183" i="20"/>
  <c r="N183" i="20" s="1"/>
  <c r="F157" i="20"/>
  <c r="N157" i="20" s="1"/>
  <c r="O117" i="20"/>
  <c r="O121" i="20"/>
  <c r="O113" i="20"/>
  <c r="N114" i="20"/>
  <c r="N117" i="20"/>
  <c r="N121" i="20"/>
  <c r="E202" i="20"/>
  <c r="N202" i="20" s="1"/>
  <c r="E203" i="20"/>
  <c r="N203" i="20" s="1"/>
  <c r="E204" i="20"/>
  <c r="E205" i="20"/>
  <c r="E206" i="20"/>
  <c r="N206" i="20" s="1"/>
  <c r="E207" i="20"/>
  <c r="N207" i="20" s="1"/>
  <c r="E208" i="20"/>
  <c r="E209" i="20"/>
  <c r="E210" i="20"/>
  <c r="N210" i="20" s="1"/>
  <c r="E211" i="20"/>
  <c r="N211" i="20" s="1"/>
  <c r="E212" i="20"/>
  <c r="E213" i="20"/>
  <c r="E214" i="20"/>
  <c r="N214" i="20" s="1"/>
  <c r="E215" i="20"/>
  <c r="N215" i="20" s="1"/>
  <c r="E216" i="20"/>
  <c r="E217" i="20"/>
  <c r="E218" i="20"/>
  <c r="N218" i="20" s="1"/>
  <c r="E219" i="20"/>
  <c r="N219" i="20" s="1"/>
  <c r="E220" i="20"/>
  <c r="E221" i="20"/>
  <c r="E222" i="20"/>
  <c r="N222" i="20" s="1"/>
  <c r="E223" i="20"/>
  <c r="N223" i="20" s="1"/>
  <c r="E224" i="20"/>
  <c r="E225" i="20"/>
  <c r="E226" i="20"/>
  <c r="N226" i="20" s="1"/>
  <c r="E227" i="20"/>
  <c r="N227" i="20" s="1"/>
  <c r="E201" i="20"/>
  <c r="N163" i="20"/>
  <c r="N171" i="20"/>
  <c r="O114" i="20"/>
  <c r="O115" i="20"/>
  <c r="O116" i="20"/>
  <c r="O118" i="20"/>
  <c r="O119" i="20"/>
  <c r="O120" i="20"/>
  <c r="O122" i="20"/>
  <c r="N115" i="20"/>
  <c r="N116" i="20"/>
  <c r="N118" i="20"/>
  <c r="N119" i="20"/>
  <c r="N120" i="20"/>
  <c r="N201" i="20" l="1"/>
  <c r="N225" i="20"/>
  <c r="N217" i="20"/>
  <c r="N209" i="20"/>
  <c r="N224" i="20"/>
  <c r="N220" i="20"/>
  <c r="N216" i="20"/>
  <c r="N212" i="20"/>
  <c r="N208" i="20"/>
  <c r="N204" i="20"/>
  <c r="N221" i="20"/>
  <c r="N213" i="20"/>
  <c r="N205" i="20"/>
  <c r="D69" i="32"/>
  <c r="D66" i="32" l="1"/>
  <c r="D67" i="32"/>
  <c r="D68"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U201" i="20" l="1"/>
  <c r="X201" i="20" s="1"/>
  <c r="F64" i="3" l="1"/>
  <c r="F65" i="3"/>
  <c r="F66" i="3"/>
  <c r="F67" i="3"/>
  <c r="F68" i="3"/>
  <c r="F69" i="3"/>
  <c r="F70" i="3"/>
  <c r="F71" i="3"/>
  <c r="F72" i="3"/>
  <c r="F73" i="3"/>
  <c r="F74" i="3"/>
  <c r="F75" i="3"/>
  <c r="F76" i="3"/>
  <c r="F77" i="3"/>
  <c r="F78" i="3"/>
  <c r="F79" i="3"/>
  <c r="F80" i="3"/>
  <c r="F81" i="3"/>
  <c r="F82" i="3"/>
  <c r="F83" i="3"/>
  <c r="F84" i="3"/>
  <c r="F85" i="3"/>
  <c r="F86" i="3"/>
  <c r="F87" i="3"/>
  <c r="F88" i="3"/>
  <c r="F89" i="3"/>
  <c r="X202" i="20"/>
  <c r="X203" i="20"/>
  <c r="X204" i="20"/>
  <c r="X205" i="20"/>
  <c r="X206" i="20"/>
  <c r="X207" i="20"/>
  <c r="X208" i="20"/>
  <c r="X209" i="20"/>
  <c r="X210" i="20"/>
  <c r="X211" i="20"/>
  <c r="X212" i="20"/>
  <c r="X213" i="20"/>
  <c r="X214" i="20"/>
  <c r="X215" i="20"/>
  <c r="X216" i="20"/>
  <c r="X217" i="20"/>
  <c r="X218" i="20"/>
  <c r="X219" i="20"/>
  <c r="X220" i="20"/>
  <c r="X221" i="20"/>
  <c r="X222" i="20"/>
  <c r="X223" i="20"/>
  <c r="X224" i="20"/>
  <c r="X225" i="20"/>
  <c r="X226" i="20"/>
  <c r="X227" i="20"/>
  <c r="G67" i="3" l="1"/>
  <c r="G90" i="3"/>
  <c r="G78" i="3"/>
  <c r="G70" i="3"/>
  <c r="G86" i="3"/>
  <c r="G82" i="3"/>
  <c r="G74" i="3"/>
  <c r="G66" i="3"/>
  <c r="G79" i="3"/>
  <c r="G89" i="3"/>
  <c r="G85" i="3"/>
  <c r="G81" i="3"/>
  <c r="G77" i="3"/>
  <c r="G73" i="3"/>
  <c r="G69" i="3"/>
  <c r="G65" i="3"/>
  <c r="G87" i="3"/>
  <c r="G71" i="3"/>
  <c r="G88" i="3"/>
  <c r="G84" i="3"/>
  <c r="G80" i="3"/>
  <c r="G76" i="3"/>
  <c r="G72" i="3"/>
  <c r="G68" i="3"/>
  <c r="G64" i="3"/>
  <c r="G83" i="3"/>
</calcChain>
</file>

<file path=xl/sharedStrings.xml><?xml version="1.0" encoding="utf-8"?>
<sst xmlns="http://schemas.openxmlformats.org/spreadsheetml/2006/main" count="3232" uniqueCount="786">
  <si>
    <t>Last update</t>
  </si>
  <si>
    <t>Extracted on</t>
  </si>
  <si>
    <t>Source of data</t>
  </si>
  <si>
    <t>Eurostat</t>
  </si>
  <si>
    <t>UNIT</t>
  </si>
  <si>
    <t>Hectare</t>
  </si>
  <si>
    <t>CROPS</t>
  </si>
  <si>
    <t>Utilised agricultural area excluding kitchen gardens</t>
  </si>
  <si>
    <t>AGPRDMET</t>
  </si>
  <si>
    <t>Total fully converted and under conversion to organic farming</t>
  </si>
  <si>
    <t>Belgium</t>
  </si>
  <si>
    <t>Bulgaria</t>
  </si>
  <si>
    <t>Czech Republic</t>
  </si>
  <si>
    <t>Denmark</t>
  </si>
  <si>
    <t>Germany (until 1990 former territory of the FRG)</t>
  </si>
  <si>
    <t>Estonia</t>
  </si>
  <si>
    <t>Ireland</t>
  </si>
  <si>
    <t>:</t>
  </si>
  <si>
    <t>Greece</t>
  </si>
  <si>
    <t>Spain</t>
  </si>
  <si>
    <t>France</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</si>
  <si>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</si>
  <si>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</si>
  <si>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</si>
  <si>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</si>
  <si>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</si>
  <si>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</si>
  <si>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</si>
  <si>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</si>
  <si>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</si>
  <si>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</si>
  <si>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</si>
  <si>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</si>
  <si>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</si>
  <si>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</si>
  <si>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</si>
  <si>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</si>
  <si>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</si>
  <si>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</si>
  <si>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Norway</t>
  </si>
  <si>
    <t>Switzerland</t>
  </si>
  <si>
    <t>Serbia</t>
  </si>
  <si>
    <t>Turkey</t>
  </si>
  <si>
    <t>Special value:</t>
  </si>
  <si>
    <t>not available</t>
  </si>
  <si>
    <t>Portugal</t>
  </si>
  <si>
    <t>Others</t>
  </si>
  <si>
    <t>TIME</t>
  </si>
  <si>
    <t>Germany</t>
  </si>
  <si>
    <t>GEO/CROPS</t>
  </si>
  <si>
    <t>Arable land</t>
  </si>
  <si>
    <t>Permanent grassland</t>
  </si>
  <si>
    <t>Permanent crops</t>
  </si>
  <si>
    <t>(%)</t>
  </si>
  <si>
    <t>GEO/TIME</t>
  </si>
  <si>
    <t>Number</t>
  </si>
  <si>
    <t>Live bovine animals</t>
  </si>
  <si>
    <t>Live swine, domestic species</t>
  </si>
  <si>
    <t>Pigs</t>
  </si>
  <si>
    <t>MONTH</t>
  </si>
  <si>
    <t>December</t>
  </si>
  <si>
    <t>Pig population - annual data [apro_mt_lspig]</t>
  </si>
  <si>
    <t>Sheep and goats</t>
  </si>
  <si>
    <t>GEO/ANIMALS</t>
  </si>
  <si>
    <t>Dairy cows</t>
  </si>
  <si>
    <t>(% of number of heads)</t>
  </si>
  <si>
    <t>Bookmark</t>
  </si>
  <si>
    <r>
      <t>Source:</t>
    </r>
    <r>
      <rPr>
        <sz val="9"/>
        <color theme="1"/>
        <rFont val="Arial"/>
        <family val="2"/>
      </rPr>
      <t xml:space="preserve"> Eurostat (online data code: org_cropar)</t>
    </r>
  </si>
  <si>
    <t>Organic area (ha)</t>
  </si>
  <si>
    <t>Organic crop area by agricultural production methods and crops (from 2012 onwards) [org_cropar]</t>
  </si>
  <si>
    <t>2012</t>
  </si>
  <si>
    <t>Bovine population - annual data [apro_mt_lscatl]</t>
  </si>
  <si>
    <t>Bovine animals and dairy cows</t>
  </si>
  <si>
    <t>Goats population - annual data [apro_mt_lsgoat]</t>
  </si>
  <si>
    <t>Live goats</t>
  </si>
  <si>
    <t>Sheep population - annual data [apro_mt_lssheep]</t>
  </si>
  <si>
    <t>Live sheep</t>
  </si>
  <si>
    <t>Sheep + goats</t>
  </si>
  <si>
    <t>Share / Live swine, domestic species</t>
  </si>
  <si>
    <t>Share / Live bovine animals</t>
  </si>
  <si>
    <t>Share / Dairy cows</t>
  </si>
  <si>
    <t>Share / Sheep + goats</t>
  </si>
  <si>
    <t>Bookmarks</t>
  </si>
  <si>
    <r>
      <t>Source:</t>
    </r>
    <r>
      <rPr>
        <sz val="9"/>
        <color theme="1"/>
        <rFont val="Arial"/>
        <family val="2"/>
      </rPr>
      <t xml:space="preserve"> Eurostat (online data codes: org_lstspec, apro_mt_lscatl, apro_mt_lspig, apro_mt_lsgoat and apro_mt_lssheep)</t>
    </r>
  </si>
  <si>
    <t>Czechia</t>
  </si>
  <si>
    <t>Note: (:) data not available</t>
  </si>
  <si>
    <t>North Macedonia</t>
  </si>
  <si>
    <t>Organic livestock (from 2012 onwards) [org_lstspec]</t>
  </si>
  <si>
    <t>Thousand heads (animals)</t>
  </si>
  <si>
    <t>Table 1: Total organic area (fully converted and under conversion), by country, 2012 and 2019</t>
  </si>
  <si>
    <t xml:space="preserve">2012–19
(% change) </t>
  </si>
  <si>
    <t>European Union - 27 countries (from 2020)</t>
  </si>
  <si>
    <t>2012–19 Change (%)</t>
  </si>
  <si>
    <t>2019 (ha)</t>
  </si>
  <si>
    <t>% in EU-27</t>
  </si>
  <si>
    <t>Share of total organic area (fully converted and under conversion), EU-27, 2019</t>
  </si>
  <si>
    <t>(% of total EU-27)</t>
  </si>
  <si>
    <t>EU-27</t>
  </si>
  <si>
    <t>Share of organic livestock in all livestock, by countries with the highest shares, 2019</t>
  </si>
  <si>
    <t xml:space="preserve">Last update of data: </t>
  </si>
  <si>
    <t xml:space="preserve">Last change of data structure: </t>
  </si>
  <si>
    <t>(% of total organic area - fully converted and under conversion)</t>
  </si>
  <si>
    <t>2019</t>
  </si>
  <si>
    <t>Note: Estimated data for EU-27, Poland, Portugal, Norway and Turkey</t>
  </si>
  <si>
    <t>https://ec.europa.eu/eurostat/databrowser/bookmark/b0e097b8-a5dc-4c3f-8ae4-5264d4644c12?lang=en</t>
  </si>
  <si>
    <t>https://ec.europa.eu/eurostat/databrowser/bookmark/93ba5715-d348-4077-9665-19be7375ba97?lang=en</t>
  </si>
  <si>
    <t>https://ec.europa.eu/eurostat/databrowser/bookmark/ff90f7ba-ccda-472e-be62-341ee90d7095?lang=en</t>
  </si>
  <si>
    <t>https://ec.europa.eu/eurostat/databrowser/bookmark/20af8c26-7080-4c95-be8d-bc09a3822331?lang=en</t>
  </si>
  <si>
    <t>https://ec.europa.eu/eurostat/databrowser/bookmark/d476d6c0-7d08-47ac-92a4-b6fd5307db55?lang=en</t>
  </si>
  <si>
    <t>https://ec.europa.eu/eurostat/databrowser/bookmark/8e9a0abd-2873-4581-9622-96062b0e6567?lang=en</t>
  </si>
  <si>
    <t>GEO/AGPRDMET</t>
  </si>
  <si>
    <t>Fully converted to organic farming</t>
  </si>
  <si>
    <t>Under conversion to organic farming</t>
  </si>
  <si>
    <t>Total organic farming</t>
  </si>
  <si>
    <r>
      <t>Source:</t>
    </r>
    <r>
      <rPr>
        <sz val="9"/>
        <color theme="1"/>
        <rFont val="Arial"/>
        <family val="2"/>
      </rPr>
      <t xml:space="preserve"> Eurostat (online data codes: org_cropar and apro_cpsh1)</t>
    </r>
  </si>
  <si>
    <t>Organic crop production by crops (from 2012 onwards) [org_croppro]</t>
  </si>
  <si>
    <t>Crop production in EU standard humidity [apro_cpsh1]</t>
  </si>
  <si>
    <t>Tonne</t>
  </si>
  <si>
    <t>STRUCPRO</t>
  </si>
  <si>
    <t>Harvested production in EU standard humidity (1000 t)</t>
  </si>
  <si>
    <t>Fresh vegetables (including melons)</t>
  </si>
  <si>
    <t>Note: Data not available for Denmark, Germany, Italy, Austria and Portugal</t>
  </si>
  <si>
    <r>
      <t>Source:</t>
    </r>
    <r>
      <rPr>
        <sz val="9"/>
        <color theme="1"/>
        <rFont val="Arial"/>
        <family val="2"/>
      </rPr>
      <t xml:space="preserve"> Eurostat (online data codes: org_croppro and apro_cpsh1)</t>
    </r>
  </si>
  <si>
    <t>Note: Data not available for Denmark, France, Italy, Luxembourg, Austria and Portugal</t>
  </si>
  <si>
    <t>Share of organic area in total utilised agricultural area (UAA), by country, 2019</t>
  </si>
  <si>
    <t>Share of organic fresh vegetables production in total fresh vegetables production, by EU-country, 2019</t>
  </si>
  <si>
    <t>Share of organic cereals production in total cereals production, by EU-country, 2019</t>
  </si>
  <si>
    <t>Cereals (excluding rice) for the production of grain (including seed)</t>
  </si>
  <si>
    <t>https://ec.europa.eu/eurostat/databrowser/bookmark/12719f05-4a12-4509-a200-cb7c76429f63?lang=en</t>
  </si>
  <si>
    <t>https://ec.europa.eu/eurostat/databrowser/bookmark/faa50943-3974-493f-be03-4a9f98176eb0?lang=en</t>
  </si>
  <si>
    <t>https://ec.europa.eu/eurostat/databrowser/bookmark/288b0b96-7faf-478a-a5d4-937029a17eea?lang=en</t>
  </si>
  <si>
    <t>https://ec.europa.eu/eurostat/databrowser/bookmark/c85a1445-b8e5-489e-8bb6-81ab8fc1f5d3?lang=en</t>
  </si>
  <si>
    <t>https://ec.europa.eu/eurostat/databrowser/bookmark/daaa5816-76ef-4d49-9bb5-1d56e1966636?lang=en</t>
  </si>
  <si>
    <t>https://ec.europa.eu/eurostat/databrowser/bookmark/bed36954-9435-49f4-8e34-e80a5f305452?lang=en</t>
  </si>
  <si>
    <t>https://ec.europa.eu/eurostat/databrowser/bookmark/e7ee4070-bbcc-4074-8cf2-25f253365ac3?lang=en</t>
  </si>
  <si>
    <t>https://ec.europa.eu/eurostat/databrowser/bookmark/c3d89827-7454-4cce-a20d-851565a007b1?lang=en</t>
  </si>
  <si>
    <t>Utilised Agricultural Area</t>
  </si>
  <si>
    <t>Main area (1000 ha)</t>
  </si>
  <si>
    <t>GEO</t>
  </si>
  <si>
    <t>Note: Preliminary data for Italy</t>
  </si>
  <si>
    <t>https://ec.europa.eu/eurostat/databrowser/bookmark/1efb563f-5602-4df5-9e58-ee66ac235133?lang=en</t>
  </si>
  <si>
    <t>Bookmark:</t>
  </si>
  <si>
    <t>Data extracted on 2020-04-22</t>
  </si>
  <si>
    <r>
      <t>Source:</t>
    </r>
    <r>
      <rPr>
        <sz val="9"/>
        <rFont val="Arial"/>
        <family val="2"/>
      </rPr>
      <t xml:space="preserve"> Eurostat (online data code: ef_lus_main)</t>
    </r>
  </si>
  <si>
    <t>Note: Based on NUTS2 classification from 2013</t>
  </si>
  <si>
    <t>c  confidental data</t>
  </si>
  <si>
    <t>:   not available</t>
  </si>
  <si>
    <t>Special values:</t>
  </si>
  <si>
    <t/>
  </si>
  <si>
    <t>Northern Ireland (UK)</t>
  </si>
  <si>
    <t>UKN0</t>
  </si>
  <si>
    <t>Highlands and Islands</t>
  </si>
  <si>
    <t>UKM6</t>
  </si>
  <si>
    <t>North Eastern Scotland</t>
  </si>
  <si>
    <t>UKM5</t>
  </si>
  <si>
    <t>South Western Scotland (NUTS 2013)</t>
  </si>
  <si>
    <t>UKM3</t>
  </si>
  <si>
    <t>Eastern Scotland (NUTS 2013)</t>
  </si>
  <si>
    <t>UKM2</t>
  </si>
  <si>
    <t>East Wales</t>
  </si>
  <si>
    <t>UKL2</t>
  </si>
  <si>
    <t>West Wales and The Valleys</t>
  </si>
  <si>
    <t>UKL1</t>
  </si>
  <si>
    <t>Devon</t>
  </si>
  <si>
    <t>UKK4</t>
  </si>
  <si>
    <t>Cornwall and Isles of Scilly</t>
  </si>
  <si>
    <t>UKK3</t>
  </si>
  <si>
    <t>Dorset and Somerset</t>
  </si>
  <si>
    <t>UKK2</t>
  </si>
  <si>
    <t>Gloucestershire, Wiltshire and Bristol/Bath area</t>
  </si>
  <si>
    <t>UKK1</t>
  </si>
  <si>
    <t>Kent</t>
  </si>
  <si>
    <t>UKJ4</t>
  </si>
  <si>
    <t>Hampshire and Isle of Wight</t>
  </si>
  <si>
    <t>UKJ3</t>
  </si>
  <si>
    <t>Surrey, East and West Sussex</t>
  </si>
  <si>
    <t>UKJ2</t>
  </si>
  <si>
    <t>Berkshire, Buckinghamshire and Oxfordshire</t>
  </si>
  <si>
    <t>UKJ1</t>
  </si>
  <si>
    <t>Outer London - West and North West</t>
  </si>
  <si>
    <t>UKI7</t>
  </si>
  <si>
    <t>c</t>
  </si>
  <si>
    <t>Outer London - South</t>
  </si>
  <si>
    <t>UKI6</t>
  </si>
  <si>
    <t>Outer London - East and North East</t>
  </si>
  <si>
    <t>UKI5</t>
  </si>
  <si>
    <t>Inner London - East</t>
  </si>
  <si>
    <t>UKI4</t>
  </si>
  <si>
    <t>Inner London - West</t>
  </si>
  <si>
    <t>UKI3</t>
  </si>
  <si>
    <t>Essex</t>
  </si>
  <si>
    <t>UKH3</t>
  </si>
  <si>
    <t>Bedfordshire and Hertfordshire</t>
  </si>
  <si>
    <t>UKH2</t>
  </si>
  <si>
    <t>East Anglia</t>
  </si>
  <si>
    <t>UKH1</t>
  </si>
  <si>
    <t>West Midlands</t>
  </si>
  <si>
    <t>UKG3</t>
  </si>
  <si>
    <t>Shropshire and Staffordshire</t>
  </si>
  <si>
    <t>UKG2</t>
  </si>
  <si>
    <t>Herefordshire, Worcestershire and Warwickshire</t>
  </si>
  <si>
    <t>UKG1</t>
  </si>
  <si>
    <t>Lincolnshire</t>
  </si>
  <si>
    <t>UKF3</t>
  </si>
  <si>
    <t>Leicestershire, Rutland and Northamptonshire</t>
  </si>
  <si>
    <t>UKF2</t>
  </si>
  <si>
    <t>Derbyshire and Nottinghamshire</t>
  </si>
  <si>
    <t>UKF1</t>
  </si>
  <si>
    <t>West Yorkshire</t>
  </si>
  <si>
    <t>UKE4</t>
  </si>
  <si>
    <t>South Yorkshire</t>
  </si>
  <si>
    <t>UKE3</t>
  </si>
  <si>
    <t>North Yorkshire</t>
  </si>
  <si>
    <t>UKE2</t>
  </si>
  <si>
    <t>East Yorkshire and Northern Lincolnshire</t>
  </si>
  <si>
    <t>UKE1</t>
  </si>
  <si>
    <t>Merseyside</t>
  </si>
  <si>
    <t>UKD7</t>
  </si>
  <si>
    <t>Cheshire</t>
  </si>
  <si>
    <t>UKD6</t>
  </si>
  <si>
    <t>Lancashire</t>
  </si>
  <si>
    <t>UKD4</t>
  </si>
  <si>
    <t>Greater Manchester</t>
  </si>
  <si>
    <t>UKD3</t>
  </si>
  <si>
    <t>Cumbria</t>
  </si>
  <si>
    <t>UKD1</t>
  </si>
  <si>
    <t>Northumberland and Tyne and Wear</t>
  </si>
  <si>
    <t>UKC2</t>
  </si>
  <si>
    <t>Tees Valley and Durham</t>
  </si>
  <si>
    <t>UKC1</t>
  </si>
  <si>
    <t>Východné Slovensko</t>
  </si>
  <si>
    <t>SK04</t>
  </si>
  <si>
    <t>Stredné Slovensko</t>
  </si>
  <si>
    <t>SK03</t>
  </si>
  <si>
    <t>Západné Slovensko</t>
  </si>
  <si>
    <t>SK02</t>
  </si>
  <si>
    <t>Bratislavský kraj</t>
  </si>
  <si>
    <t>SK01</t>
  </si>
  <si>
    <t>Zahodna Slovenija</t>
  </si>
  <si>
    <t>SI04</t>
  </si>
  <si>
    <t>Vzhodna Slovenija</t>
  </si>
  <si>
    <t>SI03</t>
  </si>
  <si>
    <t>Övre Norrland</t>
  </si>
  <si>
    <t>SE33</t>
  </si>
  <si>
    <t>Mellersta Norrland</t>
  </si>
  <si>
    <t>SE32</t>
  </si>
  <si>
    <t>Norra Mellansverige</t>
  </si>
  <si>
    <t>SE31</t>
  </si>
  <si>
    <t>Västsverige</t>
  </si>
  <si>
    <t>SE23</t>
  </si>
  <si>
    <t>Sydsverige</t>
  </si>
  <si>
    <t>SE22</t>
  </si>
  <si>
    <t>Småland med öarna</t>
  </si>
  <si>
    <t>SE21</t>
  </si>
  <si>
    <t>Östra Mellansverige</t>
  </si>
  <si>
    <t>SE12</t>
  </si>
  <si>
    <t>Stockholm</t>
  </si>
  <si>
    <t>SE11</t>
  </si>
  <si>
    <t>Vest</t>
  </si>
  <si>
    <t>RO42</t>
  </si>
  <si>
    <t>Sud-Vest Oltenia</t>
  </si>
  <si>
    <t>RO41</t>
  </si>
  <si>
    <t>Bucuresti - Ilfov</t>
  </si>
  <si>
    <t>RO32</t>
  </si>
  <si>
    <t>Sud - Muntenia</t>
  </si>
  <si>
    <t>RO31</t>
  </si>
  <si>
    <t>Sud-Est</t>
  </si>
  <si>
    <t>RO22</t>
  </si>
  <si>
    <t>Nord-Est</t>
  </si>
  <si>
    <t>RO21</t>
  </si>
  <si>
    <t>Centru</t>
  </si>
  <si>
    <t>RO12</t>
  </si>
  <si>
    <t>Nord-Vest</t>
  </si>
  <si>
    <t>RO11</t>
  </si>
  <si>
    <t>Região Autónoma da Madeira (PT)</t>
  </si>
  <si>
    <t>PT30</t>
  </si>
  <si>
    <t>Região Autónoma dos Açores (PT)</t>
  </si>
  <si>
    <t>PT20</t>
  </si>
  <si>
    <t>Alentejo</t>
  </si>
  <si>
    <t>PT18</t>
  </si>
  <si>
    <t>Área Metropolitana de Lisboa</t>
  </si>
  <si>
    <t>PT17</t>
  </si>
  <si>
    <t>Centro (PT)</t>
  </si>
  <si>
    <t>PT16</t>
  </si>
  <si>
    <t>Algarve</t>
  </si>
  <si>
    <t>PT15</t>
  </si>
  <si>
    <t>Norte</t>
  </si>
  <si>
    <t>PT11</t>
  </si>
  <si>
    <t>Pomorskie</t>
  </si>
  <si>
    <t>PL63</t>
  </si>
  <si>
    <t>Warminsko-Mazurskie</t>
  </si>
  <si>
    <t>PL62</t>
  </si>
  <si>
    <t>Kujawsko-Pomorskie</t>
  </si>
  <si>
    <t>PL61</t>
  </si>
  <si>
    <t>Opolskie</t>
  </si>
  <si>
    <t>PL52</t>
  </si>
  <si>
    <t>Dolnoslaskie</t>
  </si>
  <si>
    <t>PL51</t>
  </si>
  <si>
    <t>Lubuskie</t>
  </si>
  <si>
    <t>PL43</t>
  </si>
  <si>
    <t>Zachodniopomorskie</t>
  </si>
  <si>
    <t>PL42</t>
  </si>
  <si>
    <t>Wielkopolskie</t>
  </si>
  <si>
    <t>PL41</t>
  </si>
  <si>
    <t>Podlaskie (NUTS 2013)</t>
  </si>
  <si>
    <t>PL34</t>
  </si>
  <si>
    <t>Swietokrzyskie (NUTS 2013)</t>
  </si>
  <si>
    <t>PL33</t>
  </si>
  <si>
    <t>Podkarpackie (NUTS 2013)</t>
  </si>
  <si>
    <t>PL32</t>
  </si>
  <si>
    <t>Lubelskie (NUTS 2013)</t>
  </si>
  <si>
    <t>PL31</t>
  </si>
  <si>
    <t>Slaskie</t>
  </si>
  <si>
    <t>PL22</t>
  </si>
  <si>
    <t>Malopolskie</t>
  </si>
  <si>
    <t>PL21</t>
  </si>
  <si>
    <t>Mazowieckie (NUTS 2013)</t>
  </si>
  <si>
    <t>PL12</t>
  </si>
  <si>
    <t>Lódzkie (NUTS 2013)</t>
  </si>
  <si>
    <t>PL11</t>
  </si>
  <si>
    <t>Limburg (NL)</t>
  </si>
  <si>
    <t>NL42</t>
  </si>
  <si>
    <t>Noord-Brabant</t>
  </si>
  <si>
    <t>NL41</t>
  </si>
  <si>
    <t>Zeeland</t>
  </si>
  <si>
    <t>NL34</t>
  </si>
  <si>
    <t>Zuid-Holland</t>
  </si>
  <si>
    <t>NL33</t>
  </si>
  <si>
    <t>Noord-Holland</t>
  </si>
  <si>
    <t>NL32</t>
  </si>
  <si>
    <t>Utrecht</t>
  </si>
  <si>
    <t>NL31</t>
  </si>
  <si>
    <t>Flevoland</t>
  </si>
  <si>
    <t>NL23</t>
  </si>
  <si>
    <t>Gelderland</t>
  </si>
  <si>
    <t>NL22</t>
  </si>
  <si>
    <t>Overijssel</t>
  </si>
  <si>
    <t>NL21</t>
  </si>
  <si>
    <t>Drenthe</t>
  </si>
  <si>
    <t>NL13</t>
  </si>
  <si>
    <t>Friesland (NL)</t>
  </si>
  <si>
    <t>NL12</t>
  </si>
  <si>
    <t>Groningen</t>
  </si>
  <si>
    <t>NL11</t>
  </si>
  <si>
    <t>MT00</t>
  </si>
  <si>
    <t>Latvija</t>
  </si>
  <si>
    <t>LV00</t>
  </si>
  <si>
    <t>LU00</t>
  </si>
  <si>
    <t>Lietuva (NUTS 2013)</t>
  </si>
  <si>
    <t>LT00</t>
  </si>
  <si>
    <t>p</t>
  </si>
  <si>
    <t>Lazio</t>
  </si>
  <si>
    <t>ITI4</t>
  </si>
  <si>
    <t>Marche</t>
  </si>
  <si>
    <t>ITI3</t>
  </si>
  <si>
    <t>Umbria</t>
  </si>
  <si>
    <t>ITI2</t>
  </si>
  <si>
    <t>Toscana</t>
  </si>
  <si>
    <t>ITI1</t>
  </si>
  <si>
    <t>Emilia-Romagna</t>
  </si>
  <si>
    <t>ITH5</t>
  </si>
  <si>
    <t>Friuli-Venezia Giulia</t>
  </si>
  <si>
    <t>ITH4</t>
  </si>
  <si>
    <t>Veneto</t>
  </si>
  <si>
    <t>ITH3</t>
  </si>
  <si>
    <t>Provincia Autonoma di Trento</t>
  </si>
  <si>
    <t>ITH2</t>
  </si>
  <si>
    <t>Provincia Autonoma di Bolzano/Bozen</t>
  </si>
  <si>
    <t>ITH1</t>
  </si>
  <si>
    <t>Sardegna</t>
  </si>
  <si>
    <t>ITG2</t>
  </si>
  <si>
    <t>Sicilia</t>
  </si>
  <si>
    <t>ITG1</t>
  </si>
  <si>
    <t>Calabria</t>
  </si>
  <si>
    <t>ITF6</t>
  </si>
  <si>
    <t>Basilicata</t>
  </si>
  <si>
    <t>ITF5</t>
  </si>
  <si>
    <t>Puglia</t>
  </si>
  <si>
    <t>ITF4</t>
  </si>
  <si>
    <t>Campania</t>
  </si>
  <si>
    <t>ITF3</t>
  </si>
  <si>
    <t>Molise</t>
  </si>
  <si>
    <t>ITF2</t>
  </si>
  <si>
    <t>Abruzzo</t>
  </si>
  <si>
    <t>ITF1</t>
  </si>
  <si>
    <t>Lombardia</t>
  </si>
  <si>
    <t>ITC4</t>
  </si>
  <si>
    <t>Liguria</t>
  </si>
  <si>
    <t>ITC3</t>
  </si>
  <si>
    <t>Valle d'Aosta/Vallée d'Aoste</t>
  </si>
  <si>
    <t>ITC2</t>
  </si>
  <si>
    <t>Piemonte</t>
  </si>
  <si>
    <t>ITC1</t>
  </si>
  <si>
    <t>Southern and Eastern (NUTS 2013)</t>
  </si>
  <si>
    <t>IE02</t>
  </si>
  <si>
    <t>Border, Midland and Western (NUTS 2013)</t>
  </si>
  <si>
    <t>IE01</t>
  </si>
  <si>
    <t>Dél-Alföld</t>
  </si>
  <si>
    <t>HU33</t>
  </si>
  <si>
    <t>Észak-Alföld</t>
  </si>
  <si>
    <t>HU32</t>
  </si>
  <si>
    <t>Észak-Magyarország</t>
  </si>
  <si>
    <t>HU31</t>
  </si>
  <si>
    <t>Dél-Dunántúl</t>
  </si>
  <si>
    <t>HU23</t>
  </si>
  <si>
    <t>Nyugat-Dunántúl</t>
  </si>
  <si>
    <t>HU22</t>
  </si>
  <si>
    <t>Közép-Dunántúl</t>
  </si>
  <si>
    <t>HU21</t>
  </si>
  <si>
    <t>Közép-Magyarország (NUTS 2013)</t>
  </si>
  <si>
    <t>HU10</t>
  </si>
  <si>
    <t>Kontinentalna Hrvatska</t>
  </si>
  <si>
    <t>HR04</t>
  </si>
  <si>
    <t>Jadranska Hrvatska</t>
  </si>
  <si>
    <t>HR03</t>
  </si>
  <si>
    <t>Mayotte (NUTS 2013)</t>
  </si>
  <si>
    <t>FRA5</t>
  </si>
  <si>
    <t>La Réunion (NUTS 2013)</t>
  </si>
  <si>
    <t>FRA4</t>
  </si>
  <si>
    <t>Guyane (NUTS 2013)</t>
  </si>
  <si>
    <t>FRA3</t>
  </si>
  <si>
    <t>Martinique (NUTS 2013)</t>
  </si>
  <si>
    <t>FRA2</t>
  </si>
  <si>
    <t>Guadeloupe (NUTS 2013)</t>
  </si>
  <si>
    <t>FRA1</t>
  </si>
  <si>
    <t>Corse (NUTS 2013)</t>
  </si>
  <si>
    <t>FR83</t>
  </si>
  <si>
    <t>Provence-Alpes-Côte d'Azur (NUTS 2013)</t>
  </si>
  <si>
    <t>FR82</t>
  </si>
  <si>
    <t>Languedoc-Roussillon (NUTS 2013)</t>
  </si>
  <si>
    <t>FR81</t>
  </si>
  <si>
    <t>Auvergne (NUTS 2013)</t>
  </si>
  <si>
    <t>FR72</t>
  </si>
  <si>
    <t>Rhône-Alpes (NUTS 2013)</t>
  </si>
  <si>
    <t>FR71</t>
  </si>
  <si>
    <t>Limousin (NUTS 2013)</t>
  </si>
  <si>
    <t>FR63</t>
  </si>
  <si>
    <t>Midi-Pyrénées (NUTS 2013)</t>
  </si>
  <si>
    <t>FR62</t>
  </si>
  <si>
    <t>Aquitaine (NUTS 2013)</t>
  </si>
  <si>
    <t>FR61</t>
  </si>
  <si>
    <t>Poitou-Charentes (NUTS 2013)</t>
  </si>
  <si>
    <t>FR53</t>
  </si>
  <si>
    <t>Bretagne (NUTS 2013)</t>
  </si>
  <si>
    <t>FR52</t>
  </si>
  <si>
    <t>Pays de la Loire (NUTS 2013)</t>
  </si>
  <si>
    <t>FR51</t>
  </si>
  <si>
    <t>Franche-Comté (NUTS 2013)</t>
  </si>
  <si>
    <t>FR43</t>
  </si>
  <si>
    <t>Alsace (NUTS 2013)</t>
  </si>
  <si>
    <t>FR42</t>
  </si>
  <si>
    <t>Lorraine (NUTS 2013)</t>
  </si>
  <si>
    <t>FR41</t>
  </si>
  <si>
    <t>Nord-Pas-de-Calais (NUTS 2013)</t>
  </si>
  <si>
    <t>FR30</t>
  </si>
  <si>
    <t>Bourgogne (NUTS 2013)</t>
  </si>
  <si>
    <t>FR26</t>
  </si>
  <si>
    <t>Basse-Normandie (NUTS 2013)</t>
  </si>
  <si>
    <t>FR25</t>
  </si>
  <si>
    <t>Centre (FR) (NUTS 2013)</t>
  </si>
  <si>
    <t>FR24</t>
  </si>
  <si>
    <t>Haute-Normandie (NUTS 2013)</t>
  </si>
  <si>
    <t>FR23</t>
  </si>
  <si>
    <t>Picardie (NUTS 2013)</t>
  </si>
  <si>
    <t>FR22</t>
  </si>
  <si>
    <t>Champagne-Ardenne (NUTS 2013)</t>
  </si>
  <si>
    <t>FR21</t>
  </si>
  <si>
    <t>Île de France</t>
  </si>
  <si>
    <t>FR10</t>
  </si>
  <si>
    <t>Åland</t>
  </si>
  <si>
    <t>FI20</t>
  </si>
  <si>
    <t>Pohjois- ja Itä-Suomi</t>
  </si>
  <si>
    <t>FI1D</t>
  </si>
  <si>
    <t>Etelä-Suomi</t>
  </si>
  <si>
    <t>FI1C</t>
  </si>
  <si>
    <t>Helsinki-Uusimaa</t>
  </si>
  <si>
    <t>FI1B</t>
  </si>
  <si>
    <t>Länsi-Suomi</t>
  </si>
  <si>
    <t>FI19</t>
  </si>
  <si>
    <t>Canarias (ES)</t>
  </si>
  <si>
    <t>ES70</t>
  </si>
  <si>
    <t>Ciudad Autónoma de Melilla (ES)</t>
  </si>
  <si>
    <t>ES64</t>
  </si>
  <si>
    <t>Ciudad Autónoma de Ceuta (ES)</t>
  </si>
  <si>
    <t>ES63</t>
  </si>
  <si>
    <t>Región de Murcia</t>
  </si>
  <si>
    <t>ES62</t>
  </si>
  <si>
    <t>Andalucía</t>
  </si>
  <si>
    <t>ES61</t>
  </si>
  <si>
    <t>Illes Balears</t>
  </si>
  <si>
    <t>ES53</t>
  </si>
  <si>
    <t>Comunidad Valenciana</t>
  </si>
  <si>
    <t>ES52</t>
  </si>
  <si>
    <t>Cataluña</t>
  </si>
  <si>
    <t>ES51</t>
  </si>
  <si>
    <t>Extremadura</t>
  </si>
  <si>
    <t>ES43</t>
  </si>
  <si>
    <t>Castilla-la Mancha</t>
  </si>
  <si>
    <t>ES42</t>
  </si>
  <si>
    <t>Castilla y León</t>
  </si>
  <si>
    <t>ES41</t>
  </si>
  <si>
    <t>Comunidad de Madrid</t>
  </si>
  <si>
    <t>ES30</t>
  </si>
  <si>
    <t>Aragón</t>
  </si>
  <si>
    <t>ES24</t>
  </si>
  <si>
    <t>La Rioja</t>
  </si>
  <si>
    <t>ES23</t>
  </si>
  <si>
    <t>Comunidad Foral de Navarra</t>
  </si>
  <si>
    <t>ES22</t>
  </si>
  <si>
    <t>País Vasco</t>
  </si>
  <si>
    <t>ES21</t>
  </si>
  <si>
    <t>Cantabria</t>
  </si>
  <si>
    <t>ES13</t>
  </si>
  <si>
    <t>Principado de Asturias</t>
  </si>
  <si>
    <t>ES12</t>
  </si>
  <si>
    <t>Galicia</t>
  </si>
  <si>
    <t>ES11</t>
  </si>
  <si>
    <t>Peloponnisos</t>
  </si>
  <si>
    <t>EL65</t>
  </si>
  <si>
    <t>Sterea Ellada</t>
  </si>
  <si>
    <t>EL64</t>
  </si>
  <si>
    <t>Dytiki Ellada</t>
  </si>
  <si>
    <t>EL63</t>
  </si>
  <si>
    <t>Ionia Nisia</t>
  </si>
  <si>
    <t>EL62</t>
  </si>
  <si>
    <t>Thessalia</t>
  </si>
  <si>
    <t>EL61</t>
  </si>
  <si>
    <t>Ipeiros</t>
  </si>
  <si>
    <t>EL54</t>
  </si>
  <si>
    <t>Dytiki Makedonia</t>
  </si>
  <si>
    <t>EL53</t>
  </si>
  <si>
    <t>Kentriki Makedonia</t>
  </si>
  <si>
    <t>EL52</t>
  </si>
  <si>
    <t>Anatoliki Makedonia, Thraki</t>
  </si>
  <si>
    <t>EL51</t>
  </si>
  <si>
    <t>Kriti</t>
  </si>
  <si>
    <t>EL43</t>
  </si>
  <si>
    <t>Notio Aigaio</t>
  </si>
  <si>
    <t>EL42</t>
  </si>
  <si>
    <t>Voreio Aigaio</t>
  </si>
  <si>
    <t>EL41</t>
  </si>
  <si>
    <t>Attiki</t>
  </si>
  <si>
    <t>EL30</t>
  </si>
  <si>
    <t>Eesti</t>
  </si>
  <si>
    <t>EE00</t>
  </si>
  <si>
    <t>Nordjylland</t>
  </si>
  <si>
    <t>DK05</t>
  </si>
  <si>
    <t>Midtjylland</t>
  </si>
  <si>
    <t>DK04</t>
  </si>
  <si>
    <t>Syddanmark</t>
  </si>
  <si>
    <t>DK03</t>
  </si>
  <si>
    <t>Sjælland</t>
  </si>
  <si>
    <t>DK02</t>
  </si>
  <si>
    <t>Hovedstaden</t>
  </si>
  <si>
    <t>DK01</t>
  </si>
  <si>
    <t>Thüringen</t>
  </si>
  <si>
    <t>DEG0</t>
  </si>
  <si>
    <t>Schleswig-Holstein</t>
  </si>
  <si>
    <t>DEF0</t>
  </si>
  <si>
    <t>Sachsen-Anhalt</t>
  </si>
  <si>
    <t>DEE0</t>
  </si>
  <si>
    <t>Leipzig</t>
  </si>
  <si>
    <t>DED5</t>
  </si>
  <si>
    <t>Chemnitz</t>
  </si>
  <si>
    <t>DED4</t>
  </si>
  <si>
    <t>Dresden</t>
  </si>
  <si>
    <t>DED2</t>
  </si>
  <si>
    <t>Saarland</t>
  </si>
  <si>
    <t>DEC0</t>
  </si>
  <si>
    <t>Rheinhessen-Pfalz</t>
  </si>
  <si>
    <t>DEB3</t>
  </si>
  <si>
    <t>Trier</t>
  </si>
  <si>
    <t>DEB2</t>
  </si>
  <si>
    <t>Koblenz</t>
  </si>
  <si>
    <t>DEB1</t>
  </si>
  <si>
    <t>Arnsberg</t>
  </si>
  <si>
    <t>DEA5</t>
  </si>
  <si>
    <t>Detmold</t>
  </si>
  <si>
    <t>DEA4</t>
  </si>
  <si>
    <t>Münster</t>
  </si>
  <si>
    <t>DEA3</t>
  </si>
  <si>
    <t>Köln</t>
  </si>
  <si>
    <t>DEA2</t>
  </si>
  <si>
    <t>Düsseldorf</t>
  </si>
  <si>
    <t>DEA1</t>
  </si>
  <si>
    <t>Weser-Ems</t>
  </si>
  <si>
    <t>DE94</t>
  </si>
  <si>
    <t>Lüneburg</t>
  </si>
  <si>
    <t>DE93</t>
  </si>
  <si>
    <t>Hannover</t>
  </si>
  <si>
    <t>DE92</t>
  </si>
  <si>
    <t>Braunschweig</t>
  </si>
  <si>
    <t>DE91</t>
  </si>
  <si>
    <t>Mecklenburg-Vorpommern</t>
  </si>
  <si>
    <t>DE80</t>
  </si>
  <si>
    <t>Kassel</t>
  </si>
  <si>
    <t>DE73</t>
  </si>
  <si>
    <t>Gießen</t>
  </si>
  <si>
    <t>DE72</t>
  </si>
  <si>
    <t>Darmstadt</t>
  </si>
  <si>
    <t>DE71</t>
  </si>
  <si>
    <t>Hamburg</t>
  </si>
  <si>
    <t>DE60</t>
  </si>
  <si>
    <t>Bremen</t>
  </si>
  <si>
    <t>DE50</t>
  </si>
  <si>
    <t>Brandenburg</t>
  </si>
  <si>
    <t>DE40</t>
  </si>
  <si>
    <t>Berlin</t>
  </si>
  <si>
    <t>DE30</t>
  </si>
  <si>
    <t>Schwaben</t>
  </si>
  <si>
    <t>DE27</t>
  </si>
  <si>
    <t>Unterfranken</t>
  </si>
  <si>
    <t>DE26</t>
  </si>
  <si>
    <t>Mittelfranken</t>
  </si>
  <si>
    <t>DE25</t>
  </si>
  <si>
    <t>Oberfranken</t>
  </si>
  <si>
    <t>DE24</t>
  </si>
  <si>
    <t>Oberpfalz</t>
  </si>
  <si>
    <t>DE23</t>
  </si>
  <si>
    <t>Niederbayern</t>
  </si>
  <si>
    <t>DE22</t>
  </si>
  <si>
    <t>Oberbayern</t>
  </si>
  <si>
    <t>DE21</t>
  </si>
  <si>
    <t>Tübingen</t>
  </si>
  <si>
    <t>DE14</t>
  </si>
  <si>
    <t>Freiburg</t>
  </si>
  <si>
    <t>DE13</t>
  </si>
  <si>
    <t>Karlsruhe</t>
  </si>
  <si>
    <t>DE12</t>
  </si>
  <si>
    <t>Stuttgart</t>
  </si>
  <si>
    <t>DE11</t>
  </si>
  <si>
    <t>Moravskoslezsko</t>
  </si>
  <si>
    <t>CZ08</t>
  </si>
  <si>
    <t>Strední Morava</t>
  </si>
  <si>
    <t>CZ07</t>
  </si>
  <si>
    <t>Jihovýchod</t>
  </si>
  <si>
    <t>CZ06</t>
  </si>
  <si>
    <t>Severovýchod</t>
  </si>
  <si>
    <t>CZ05</t>
  </si>
  <si>
    <t>Severozápad</t>
  </si>
  <si>
    <t>CZ04</t>
  </si>
  <si>
    <t>Jihozápad</t>
  </si>
  <si>
    <t>CZ03</t>
  </si>
  <si>
    <t>Strední Cechy</t>
  </si>
  <si>
    <t>CZ02</t>
  </si>
  <si>
    <t>Praha</t>
  </si>
  <si>
    <t>CZ01</t>
  </si>
  <si>
    <t>Kypros</t>
  </si>
  <si>
    <t>CY00</t>
  </si>
  <si>
    <t>Yuzhen tsentralen</t>
  </si>
  <si>
    <t>BG42</t>
  </si>
  <si>
    <t>Yugozapaden</t>
  </si>
  <si>
    <t>BG41</t>
  </si>
  <si>
    <t>Yugoiztochen</t>
  </si>
  <si>
    <t>BG34</t>
  </si>
  <si>
    <t>Severoiztochen</t>
  </si>
  <si>
    <t>BG33</t>
  </si>
  <si>
    <t>Severen tsentralen</t>
  </si>
  <si>
    <t>BG32</t>
  </si>
  <si>
    <t>Severozapaden</t>
  </si>
  <si>
    <t>BG31</t>
  </si>
  <si>
    <t>Prov. Namur</t>
  </si>
  <si>
    <t>BE35</t>
  </si>
  <si>
    <t>Prov. Luxembourg (BE)</t>
  </si>
  <si>
    <t>BE34</t>
  </si>
  <si>
    <t>Prov. Liège</t>
  </si>
  <si>
    <t>BE33</t>
  </si>
  <si>
    <t>Prov. Hainaut</t>
  </si>
  <si>
    <t>BE32</t>
  </si>
  <si>
    <t>Prov. Brabant wallon</t>
  </si>
  <si>
    <t>BE31</t>
  </si>
  <si>
    <t>Prov. West-Vlaanderen</t>
  </si>
  <si>
    <t>BE25</t>
  </si>
  <si>
    <t>Prov. Vlaams-Brabant</t>
  </si>
  <si>
    <t>BE24</t>
  </si>
  <si>
    <t>Prov. Oost-Vlaanderen</t>
  </si>
  <si>
    <t>BE23</t>
  </si>
  <si>
    <t>Prov. Limburg (BE)</t>
  </si>
  <si>
    <t>BE22</t>
  </si>
  <si>
    <t>Prov. Antwerpen</t>
  </si>
  <si>
    <t>BE21</t>
  </si>
  <si>
    <t>Région de Bruxelles-Capitale / Brussels Hoofdstedelijk Gewest</t>
  </si>
  <si>
    <t>BE10</t>
  </si>
  <si>
    <t>Vorarlberg</t>
  </si>
  <si>
    <t>AT34</t>
  </si>
  <si>
    <t>Tirol</t>
  </si>
  <si>
    <t>AT33</t>
  </si>
  <si>
    <t>Salzburg</t>
  </si>
  <si>
    <t>AT32</t>
  </si>
  <si>
    <t>Oberösterreich</t>
  </si>
  <si>
    <t>AT31</t>
  </si>
  <si>
    <t>Steiermark</t>
  </si>
  <si>
    <t>AT22</t>
  </si>
  <si>
    <t>Kärnten</t>
  </si>
  <si>
    <t>AT21</t>
  </si>
  <si>
    <t>Wien</t>
  </si>
  <si>
    <t>AT13</t>
  </si>
  <si>
    <t>Niederösterreich</t>
  </si>
  <si>
    <t>AT12</t>
  </si>
  <si>
    <t>Burgenland (AT)</t>
  </si>
  <si>
    <t>AT11</t>
  </si>
  <si>
    <t>%</t>
  </si>
  <si>
    <t>hectares</t>
  </si>
  <si>
    <t>Region</t>
  </si>
  <si>
    <t>NUTS2 code</t>
  </si>
  <si>
    <t>flags</t>
  </si>
  <si>
    <t>organic area</t>
  </si>
  <si>
    <t>UAA</t>
  </si>
  <si>
    <t>(% of total UAA)</t>
  </si>
  <si>
    <t>Map 1: Share of organic area in utilised agricultural area (UAA), by NUTS 2 regions, 2016</t>
  </si>
  <si>
    <t>Figure 7: Utilised agricultural area (UAA) managed by holdings with ONLY organic area, SOME organic area and NON-organic area, EU-27, 2016</t>
  </si>
  <si>
    <t>(% of total utilised agricultural area)</t>
  </si>
  <si>
    <t>Utilised agricultural area 
(UAA)</t>
  </si>
  <si>
    <t>Number of 
holdings</t>
  </si>
  <si>
    <t>Share of 
UAA</t>
  </si>
  <si>
    <t>ha</t>
  </si>
  <si>
    <t>Total holdings</t>
  </si>
  <si>
    <r>
      <t xml:space="preserve">Source: </t>
    </r>
    <r>
      <rPr>
        <sz val="9"/>
        <color theme="1"/>
        <rFont val="Arial"/>
        <family val="2"/>
      </rPr>
      <t>Eurostat (Farm Structure Survey, 2016)</t>
    </r>
  </si>
  <si>
    <r>
      <t>Source:</t>
    </r>
    <r>
      <rPr>
        <sz val="9"/>
        <color theme="1"/>
        <rFont val="Arial"/>
        <family val="2"/>
      </rPr>
      <t xml:space="preserve"> Eurostat (Farm structure survey, 2016)</t>
    </r>
  </si>
  <si>
    <t>Utilised agricultural area (UAA) in ha</t>
  </si>
  <si>
    <r>
      <t>Source:</t>
    </r>
    <r>
      <rPr>
        <sz val="9"/>
        <color theme="1"/>
        <rFont val="Arial"/>
        <family val="2"/>
      </rPr>
      <t xml:space="preserve"> Eurostat (Farm Structure Survey, 2016)</t>
    </r>
  </si>
  <si>
    <t>Number of holdings</t>
  </si>
  <si>
    <t>Share of holdings with
SOME organic area</t>
  </si>
  <si>
    <t>Share of holdings with
ONLY organic area</t>
  </si>
  <si>
    <t>Holdings with 
SOME organic area</t>
  </si>
  <si>
    <t>Holdings with 
ONLY organic area</t>
  </si>
  <si>
    <t>Total holdings with organic area</t>
  </si>
  <si>
    <t>(% of total holdings with organic area)</t>
  </si>
  <si>
    <t>Share of UAA
that is organic
of holdings with
SOME organic area</t>
  </si>
  <si>
    <t>Organic UAA
of holdings with
SOME organic area</t>
  </si>
  <si>
    <t>Total utilised agricultural area
(UAA)
of holdings with
SOME organic area</t>
  </si>
  <si>
    <t>(% of utilised agricultural area for holdings with some organic area)</t>
  </si>
  <si>
    <t>100 ha and above</t>
  </si>
  <si>
    <t>50 to 99.9 ha</t>
  </si>
  <si>
    <t>20 to 49.9 ha</t>
  </si>
  <si>
    <t>2 to 19.9 ha</t>
  </si>
  <si>
    <t>Farm holdings with 
NON-organic area</t>
  </si>
  <si>
    <t>Farm holdings with 
ONLY organic area</t>
  </si>
  <si>
    <t>Standard output (SO) in Euro 
per annual work unit (AWU) 
of farm labour force</t>
  </si>
  <si>
    <t>Size of utilised agricultural area (UAA)</t>
  </si>
  <si>
    <t>(SO in Euro per AWU of farm labour force)</t>
  </si>
  <si>
    <t>Figure 10: Ratio of standard output (SO) in Euro per annual work unit (AWU) for holdings with ONLY organic area and NON-organic area by size class, EU-27, 2016</t>
  </si>
  <si>
    <t>Standard output (SO) in Euro per hectare of 
utilised agricultural area (UAA)</t>
  </si>
  <si>
    <t>(SO in Euro per UAA)</t>
  </si>
  <si>
    <t>Figure 11: Ratio of standard output (SO) in Euro per utilised agricultural area (UAA) for holdings with ONLY organic area and NON-organic area by size class, EU-27, 2016</t>
  </si>
  <si>
    <t>(¹) Provisional data</t>
  </si>
  <si>
    <t>France (¹)</t>
  </si>
  <si>
    <t>Figure 12: Ratio of standard output (SO) in Euro per annual work unit (AWU) for holdings with ONLY organic area and 
NON-organic area, by country, 2016</t>
  </si>
  <si>
    <t>Figure 13: Ratio of standard output (SO) in Euro per utilised agricultural area (UAA) for holdings with ONLY organic area and 
NON-organic area, by country, 2016</t>
  </si>
  <si>
    <t>Total</t>
  </si>
  <si>
    <t>&gt; 65</t>
  </si>
  <si>
    <t>55-64</t>
  </si>
  <si>
    <t>45-54</t>
  </si>
  <si>
    <t>40-44</t>
  </si>
  <si>
    <t>35-39</t>
  </si>
  <si>
    <t>25-34</t>
  </si>
  <si>
    <t>&lt; 25</t>
  </si>
  <si>
    <t>Number of managers</t>
  </si>
  <si>
    <t>Male</t>
  </si>
  <si>
    <t>Female</t>
  </si>
  <si>
    <r>
      <t xml:space="preserve">Farm holdings with 
</t>
    </r>
    <r>
      <rPr>
        <b/>
        <u/>
        <sz val="9"/>
        <rFont val="Arial"/>
        <family val="2"/>
      </rPr>
      <t>ONLY or SOME</t>
    </r>
    <r>
      <rPr>
        <b/>
        <sz val="9"/>
        <rFont val="Arial"/>
        <family val="2"/>
      </rPr>
      <t xml:space="preserve"> organic area</t>
    </r>
  </si>
  <si>
    <r>
      <t xml:space="preserve">Farm holdings with 
</t>
    </r>
    <r>
      <rPr>
        <b/>
        <u/>
        <sz val="9"/>
        <rFont val="Arial"/>
        <family val="2"/>
      </rPr>
      <t>NON</t>
    </r>
    <r>
      <rPr>
        <b/>
        <sz val="9"/>
        <rFont val="Arial"/>
        <family val="2"/>
      </rPr>
      <t>-organic area</t>
    </r>
  </si>
  <si>
    <r>
      <t xml:space="preserve">Farm holdings with 
</t>
    </r>
    <r>
      <rPr>
        <b/>
        <u/>
        <sz val="9"/>
        <rFont val="Arial"/>
        <family val="2"/>
      </rPr>
      <t xml:space="preserve">ONLY or SOME </t>
    </r>
    <r>
      <rPr>
        <b/>
        <sz val="9"/>
        <rFont val="Arial"/>
        <family val="2"/>
      </rPr>
      <t>organic area</t>
    </r>
  </si>
  <si>
    <t>(% of farm category)</t>
  </si>
  <si>
    <t xml:space="preserve"> </t>
  </si>
  <si>
    <t>Figure 8: Share of holdings with ONLY and SOME organic area, by country, 2016</t>
  </si>
  <si>
    <t>Figure 9: Share of the area which is organic on farms that have both organic and non-organic area, by country, 2016</t>
  </si>
  <si>
    <t>Figure 14: Age and sex of farm managers of holdings with ONLY or SOME organic area and NON-organic area, EU-27, 2016</t>
  </si>
  <si>
    <t>NON-organic</t>
  </si>
  <si>
    <t>SOME organic</t>
  </si>
  <si>
    <t>ONLY organic</t>
  </si>
  <si>
    <t>Table 2: Distribution of agricultural holdings and utilised agricultural area (UAA) for holdings with ONLY organic area, SOME organic area and NON-organic area, by country, 2016</t>
  </si>
  <si>
    <r>
      <t xml:space="preserve">Holdings with </t>
    </r>
    <r>
      <rPr>
        <b/>
        <sz val="9"/>
        <color theme="4"/>
        <rFont val="Arial"/>
        <family val="2"/>
      </rPr>
      <t>ONLY organic area</t>
    </r>
  </si>
  <si>
    <r>
      <t xml:space="preserve">Holdings with </t>
    </r>
    <r>
      <rPr>
        <b/>
        <sz val="9"/>
        <color theme="5"/>
        <rFont val="Arial"/>
        <family val="2"/>
      </rPr>
      <t>SOME organic area</t>
    </r>
  </si>
  <si>
    <r>
      <t xml:space="preserve">Holdings with </t>
    </r>
    <r>
      <rPr>
        <b/>
        <sz val="9"/>
        <color theme="6"/>
        <rFont val="Arial"/>
        <family val="2"/>
      </rPr>
      <t>NON-organic area</t>
    </r>
  </si>
  <si>
    <t>:c</t>
  </si>
  <si>
    <t>Total of all size classes above 2 ha</t>
  </si>
  <si>
    <t>Note: Kitchen gardens are excluded from the UAA. Only farm holdings with a UAA above 2 ha are included, in order to have comparable holding sizes between organic and non-organic holdings.</t>
  </si>
  <si>
    <t>Note: Kitchen gardens are excluded from the UAA. Malta and Luxembourg are excluded from the country breakdown to protect confidentiality due to the low number of organic farms. Only farm holdings with a UAA above 2 ha are included, in order to have comparable holding sizes between organic and non-organic holdings.</t>
  </si>
  <si>
    <t>Note: Kitchen gardens are excluded from the UAA. Malta and Luxembourg are excluded from the country breakdown to protect confidentiality due to the low number of organic farms.
The bars illustrate the proportion between the lowest and the highest value of each category.</t>
  </si>
  <si>
    <t>Organic arable land crops, permanent grassland (pastures and meadows) and permanent crops, by country, 2019</t>
  </si>
  <si>
    <t>Organic arable land</t>
  </si>
  <si>
    <t>Organic permanent grassland</t>
  </si>
  <si>
    <t>Organic permanent crops</t>
  </si>
  <si>
    <t>Note: Malta and Luxembourg are excluded from the country breakdown to protect confidentiality due to the low number of organic farms.</t>
  </si>
  <si>
    <t xml:space="preserve">Note: Kitchen gardens are excluded from the UAA.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</si>
</sst>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yy"/>
    <numFmt numFmtId="165" formatCode="0.0"/>
    <numFmt numFmtId="166" formatCode="#,##0.0"/>
    <numFmt numFmtId="167" formatCode="#\ ###\ ###"/>
    <numFmt numFmtId="168" formatCode="0.0%"/>
    <numFmt numFmtId="169" formatCode="#,##0.0_i"/>
    <numFmt numFmtId="170" formatCode="#,##0_i"/>
  </numFmts>
  <fonts count="27">
    <font>
      <sz val="11"/>
      <color theme="1"/>
      <name val="Calibri"/>
      <family val="2"/>
      <scheme val="minor"/>
    </font>
    <font>
      <sz val="11"/>
      <name val="Arial"/>
      <family val="2"/>
    </font>
    <font>
      <sz val="9"/>
      <color theme="1"/>
      <name val="Arial"/>
      <family val="2"/>
    </font>
    <font>
      <sz val="9"/>
      <name val="Arial"/>
      <family val="2"/>
    </font>
    <font>
      <b/>
      <sz val="9"/>
      <name val="Arial"/>
      <family val="2"/>
    </font>
    <font>
      <i/>
      <sz val="9"/>
      <color theme="1"/>
      <name val="Arial"/>
      <family val="2"/>
    </font>
    <font>
      <b/>
      <sz val="9"/>
      <color theme="1"/>
      <name val="Arial"/>
      <family val="2"/>
    </font>
    <font>
      <sz val="11"/>
      <name val="Arial"/>
      <family val="2"/>
    </font>
    <font>
      <sz val="11"/>
      <name val="Arial"/>
      <family val="2"/>
    </font>
    <font>
      <sz val="11"/>
      <color theme="1"/>
      <name val="Calibri"/>
      <family val="2"/>
      <scheme val="minor"/>
    </font>
    <font>
      <sz val="9"/>
      <color theme="0"/>
      <name val="Arial"/>
      <family val="2"/>
    </font>
    <font>
      <sz val="9"/>
      <color rgb="FFFF0000"/>
      <name val="Arial"/>
      <family val="2"/>
    </font>
    <font>
      <sz val="11"/>
      <name val="Calibri"/>
      <family val="2"/>
    </font>
    <font>
      <sz val="11"/>
      <name val="Calibri"/>
      <family val="2"/>
    </font>
    <font>
      <sz val="11"/>
      <name val="Arial"/>
      <family val="2"/>
    </font>
    <font>
      <sz val="11"/>
      <name val="Arial"/>
      <family val="2"/>
    </font>
    <font>
      <sz val="10"/>
      <name val="Arial"/>
      <family val="2"/>
    </font>
    <font>
      <b/>
      <sz val="12"/>
      <color theme="1"/>
      <name val="Arial"/>
      <family val="2"/>
    </font>
    <font>
      <sz val="11"/>
      <name val="Calibri"/>
    </font>
    <font>
      <i/>
      <sz val="9"/>
      <name val="Arial"/>
      <family val="2"/>
    </font>
    <font>
      <sz val="11"/>
      <name val="Arial"/>
      <charset val="238"/>
    </font>
    <font>
      <b/>
      <sz val="12"/>
      <name val="Arial"/>
      <family val="2"/>
    </font>
    <font>
      <sz val="10"/>
      <color theme="1"/>
      <name val="Arial"/>
      <family val="2"/>
    </font>
    <font>
      <b/>
      <sz val="9"/>
      <color theme="6"/>
      <name val="Arial"/>
      <family val="2"/>
    </font>
    <font>
      <b/>
      <sz val="9"/>
      <color theme="5"/>
      <name val="Arial"/>
      <family val="2"/>
    </font>
    <font>
      <b/>
      <sz val="9"/>
      <color theme="4"/>
      <name val="Arial"/>
      <family val="2"/>
    </font>
    <font>
      <b/>
      <u/>
      <sz val="9"/>
      <name val="Arial"/>
      <family val="2"/>
    </font>
  </fonts>
  <fills count="7">
    <fill>
      <patternFill patternType="none"/>
    </fill>
    <fill>
      <patternFill patternType="gray125"/>
    </fill>
    <fill>
      <patternFill patternType="solid">
        <fgColor indexed="4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style="hair">
        <color rgb="FFC0C0C0"/>
      </top>
      <bottom style="thin">
        <color rgb="FF000000"/>
      </bottom>
      <diagonal/>
    </border>
    <border>
      <left/>
      <right/>
      <top style="hair">
        <color rgb="FFC0C0C0"/>
      </top>
      <bottom style="thin">
        <color rgb="FF000000"/>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style="hair">
        <color rgb="FFA6A6A6"/>
      </left>
      <right/>
      <top style="hair">
        <color rgb="FFC0C0C0"/>
      </top>
      <bottom/>
      <diagonal/>
    </border>
    <border>
      <left/>
      <right/>
      <top style="hair">
        <color rgb="FFC0C0C0"/>
      </top>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style="hair">
        <color rgb="FFA6A6A6"/>
      </left>
      <right/>
      <top/>
      <bottom style="hair">
        <color rgb="FFC0C0C0"/>
      </bottom>
      <diagonal/>
    </border>
    <border>
      <left/>
      <right/>
      <top/>
      <bottom style="hair">
        <color rgb="FFC0C0C0"/>
      </bottom>
      <diagonal/>
    </border>
    <border>
      <left style="thin">
        <color indexed="64"/>
      </left>
      <right style="thin">
        <color indexed="64"/>
      </right>
      <top style="thin">
        <color indexed="64"/>
      </top>
      <bottom style="thin">
        <color indexed="64"/>
      </bottom>
      <diagonal/>
    </border>
    <border>
      <left style="hair">
        <color rgb="FFA6A6A6"/>
      </left>
      <right style="hair">
        <color rgb="FFA6A6A6"/>
      </right>
      <top style="hair">
        <color rgb="FFC0C0C0"/>
      </top>
      <bottom/>
      <diagonal/>
    </border>
    <border>
      <left style="thin">
        <color indexed="64"/>
      </left>
      <right style="thin">
        <color indexed="64"/>
      </right>
      <top style="thin">
        <color indexed="8"/>
      </top>
      <bottom style="thin">
        <color indexed="64"/>
      </bottom>
      <diagonal/>
    </border>
    <border>
      <left/>
      <right style="hair">
        <color rgb="FFA6A6A6"/>
      </right>
      <top style="thin">
        <color rgb="FF000000"/>
      </top>
      <bottom style="hair">
        <color rgb="FFC0C0C0"/>
      </bottom>
      <diagonal/>
    </border>
    <border>
      <left style="hair">
        <color rgb="FFA6A6A6"/>
      </left>
      <right/>
      <top style="thin">
        <color rgb="FF000000"/>
      </top>
      <bottom/>
      <diagonal/>
    </border>
    <border>
      <left style="hair">
        <color rgb="FFA6A6A6"/>
      </left>
      <right/>
      <top/>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style="thin">
        <color rgb="FF000000"/>
      </top>
      <bottom/>
      <diagonal/>
    </border>
    <border>
      <left style="hair">
        <color rgb="FFA6A6A6"/>
      </left>
      <right style="hair">
        <color rgb="FFA6A6A6"/>
      </right>
      <top style="hair">
        <color rgb="FFC0C0C0"/>
      </top>
      <bottom style="hair">
        <color rgb="FFC0C0C0"/>
      </bottom>
      <diagonal/>
    </border>
    <border>
      <left style="thin">
        <color indexed="64"/>
      </left>
      <right/>
      <top style="hair">
        <color rgb="FFC0C0C0"/>
      </top>
      <bottom style="thin">
        <color rgb="FF000000"/>
      </bottom>
      <diagonal/>
    </border>
    <border>
      <left style="thin">
        <color indexed="64"/>
      </left>
      <right/>
      <top style="hair">
        <color rgb="FFC0C0C0"/>
      </top>
      <bottom style="hair">
        <color rgb="FFC0C0C0"/>
      </bottom>
      <diagonal/>
    </border>
    <border>
      <left style="thin">
        <color indexed="64"/>
      </left>
      <right/>
      <top/>
      <bottom style="hair">
        <color rgb="FFC0C0C0"/>
      </bottom>
      <diagonal/>
    </border>
    <border>
      <left style="thin">
        <color indexed="64"/>
      </left>
      <right/>
      <top style="hair">
        <color rgb="FFC0C0C0"/>
      </top>
      <bottom/>
      <diagonal/>
    </border>
    <border>
      <left style="thin">
        <color indexed="64"/>
      </left>
      <right/>
      <top style="thin">
        <color rgb="FF000000"/>
      </top>
      <bottom style="hair">
        <color rgb="FFC0C0C0"/>
      </bottom>
      <diagonal/>
    </border>
    <border>
      <left style="hair">
        <color rgb="FFA6A6A6"/>
      </left>
      <right/>
      <top/>
      <bottom style="thin">
        <color rgb="FF000000"/>
      </bottom>
      <diagonal/>
    </border>
    <border>
      <left style="hair">
        <color rgb="FFA6A6A6"/>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style="hair">
        <color rgb="FFA6A6A6"/>
      </left>
      <right/>
      <top style="hair">
        <color rgb="FFC0C0C0"/>
      </top>
      <bottom style="thin">
        <color indexed="64"/>
      </bottom>
      <diagonal/>
    </border>
    <border>
      <left style="hair">
        <color rgb="FFA6A6A6"/>
      </left>
      <right style="thin">
        <color indexed="64"/>
      </right>
      <top style="hair">
        <color rgb="FFC0C0C0"/>
      </top>
      <bottom style="thin">
        <color rgb="FF000000"/>
      </bottom>
      <diagonal/>
    </border>
    <border>
      <left style="hair">
        <color rgb="FFA6A6A6"/>
      </left>
      <right style="thin">
        <color indexed="64"/>
      </right>
      <top/>
      <bottom/>
      <diagonal/>
    </border>
    <border>
      <left style="thin">
        <color indexed="64"/>
      </left>
      <right/>
      <top/>
      <bottom/>
      <diagonal/>
    </border>
    <border>
      <left/>
      <right/>
      <top style="hair">
        <color rgb="FFC0C0C0"/>
      </top>
      <bottom style="thin">
        <color indexed="64"/>
      </bottom>
      <diagonal/>
    </border>
    <border>
      <left style="thin">
        <color indexed="64"/>
      </left>
      <right/>
      <top style="hair">
        <color rgb="FFC0C0C0"/>
      </top>
      <bottom style="thin">
        <color indexed="64"/>
      </bottom>
      <diagonal/>
    </border>
    <border>
      <left style="hair">
        <color rgb="FFA6A6A6"/>
      </left>
      <right style="thin">
        <color indexed="64"/>
      </right>
      <top style="hair">
        <color rgb="FFC0C0C0"/>
      </top>
      <bottom/>
      <diagonal/>
    </border>
    <border>
      <left style="hair">
        <color rgb="FFA6A6A6"/>
      </left>
      <right style="thin">
        <color indexed="64"/>
      </right>
      <top style="hair">
        <color rgb="FFC0C0C0"/>
      </top>
      <bottom style="hair">
        <color rgb="FFC0C0C0"/>
      </bottom>
      <diagonal/>
    </border>
    <border>
      <left style="hair">
        <color rgb="FFA6A6A6"/>
      </left>
      <right style="thin">
        <color indexed="64"/>
      </right>
      <top style="thin">
        <color rgb="FF000000"/>
      </top>
      <bottom style="hair">
        <color rgb="FFC0C0C0"/>
      </bottom>
      <diagonal/>
    </border>
    <border>
      <left/>
      <right/>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hair">
        <color indexed="55"/>
      </left>
      <right/>
      <top style="hair">
        <color rgb="FFC0C0C0"/>
      </top>
      <bottom/>
      <diagonal/>
    </border>
    <border>
      <left style="hair">
        <color indexed="55"/>
      </left>
      <right/>
      <top style="thin">
        <color rgb="FF000000"/>
      </top>
      <bottom style="hair">
        <color rgb="FFC0C0C0"/>
      </bottom>
      <diagonal/>
    </border>
    <border>
      <left/>
      <right style="hair">
        <color rgb="FFA6A6A6"/>
      </right>
      <top style="thin">
        <color theme="1"/>
      </top>
      <bottom style="hair">
        <color rgb="FFC0C0C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diagonal/>
    </border>
    <border>
      <left style="hair">
        <color rgb="FFA6A6A6"/>
      </left>
      <right/>
      <top style="thin">
        <color indexed="64"/>
      </top>
      <bottom/>
      <diagonal/>
    </border>
    <border>
      <left style="thin">
        <color indexed="64"/>
      </left>
      <right/>
      <top style="thin">
        <color indexed="64"/>
      </top>
      <bottom style="thin">
        <color rgb="FF000000"/>
      </bottom>
      <diagonal/>
    </border>
    <border>
      <left style="thin">
        <color indexed="64"/>
      </left>
      <right style="hair">
        <color rgb="FFA6A6A6"/>
      </right>
      <top style="hair">
        <color rgb="FFC0C0C0"/>
      </top>
      <bottom style="thin">
        <color rgb="FF000000"/>
      </bottom>
      <diagonal/>
    </border>
    <border>
      <left style="thin">
        <color indexed="64"/>
      </left>
      <right style="hair">
        <color rgb="FFA6A6A6"/>
      </right>
      <top/>
      <bottom style="hair">
        <color rgb="FFC0C0C0"/>
      </bottom>
      <diagonal/>
    </border>
    <border>
      <left style="thin">
        <color indexed="64"/>
      </left>
      <right style="hair">
        <color rgb="FFA6A6A6"/>
      </right>
      <top style="hair">
        <color rgb="FFC0C0C0"/>
      </top>
      <bottom style="thin">
        <color indexed="64"/>
      </bottom>
      <diagonal/>
    </border>
    <border>
      <left style="thin">
        <color indexed="64"/>
      </left>
      <right style="hair">
        <color rgb="FFA6A6A6"/>
      </right>
      <top style="hair">
        <color rgb="FFC0C0C0"/>
      </top>
      <bottom style="hair">
        <color rgb="FFC0C0C0"/>
      </bottom>
      <diagonal/>
    </border>
    <border>
      <left style="thin">
        <color indexed="64"/>
      </left>
      <right style="hair">
        <color rgb="FFA6A6A6"/>
      </right>
      <top style="thin">
        <color rgb="FF000000"/>
      </top>
      <bottom style="hair">
        <color rgb="FFC0C0C0"/>
      </bottom>
      <diagonal/>
    </border>
    <border>
      <left style="thin">
        <color indexed="64"/>
      </left>
      <right style="hair">
        <color rgb="FFA6A6A6"/>
      </right>
      <top style="thin">
        <color rgb="FF000000"/>
      </top>
      <bottom/>
      <diagonal/>
    </border>
    <border>
      <left style="hair">
        <color rgb="FFA6A6A6"/>
      </left>
      <right style="hair">
        <color rgb="FFA6A6A6"/>
      </right>
      <top style="thin">
        <color indexed="64"/>
      </top>
      <bottom/>
      <diagonal/>
    </border>
    <border>
      <left/>
      <right style="hair">
        <color rgb="FFA6A6A6"/>
      </right>
      <top style="thin">
        <color rgb="FF000000"/>
      </top>
      <bottom/>
      <diagonal/>
    </border>
    <border>
      <left style="hair">
        <color rgb="FFA6A6A6"/>
      </left>
      <right/>
      <top style="thin">
        <color indexed="64"/>
      </top>
      <bottom style="hair">
        <color rgb="FFC0C0C0"/>
      </bottom>
      <diagonal/>
    </border>
    <border>
      <left style="thin">
        <color indexed="64"/>
      </left>
      <right/>
      <top style="thin">
        <color indexed="64"/>
      </top>
      <bottom style="hair">
        <color rgb="FFC0C0C0"/>
      </bottom>
      <diagonal/>
    </border>
    <border>
      <left/>
      <right/>
      <top/>
      <bottom style="thin">
        <color indexed="64"/>
      </bottom>
      <diagonal/>
    </border>
    <border>
      <left/>
      <right style="thin">
        <color indexed="64"/>
      </right>
      <top/>
      <bottom/>
      <diagonal/>
    </border>
    <border>
      <left style="hair">
        <color rgb="FFA6A6A6"/>
      </left>
      <right/>
      <top style="thin">
        <color rgb="FF000000"/>
      </top>
      <bottom style="thin">
        <color indexed="64"/>
      </bottom>
      <diagonal/>
    </border>
    <border>
      <left/>
      <right style="hair">
        <color rgb="FFA6A6A6"/>
      </right>
      <top style="thin">
        <color rgb="FF000000"/>
      </top>
      <bottom style="thin">
        <color indexed="64"/>
      </bottom>
      <diagonal/>
    </border>
    <border>
      <left style="hair">
        <color rgb="FFA6A6A6"/>
      </left>
      <right/>
      <top style="thin">
        <color indexed="64"/>
      </top>
      <bottom style="thin">
        <color rgb="FF000000"/>
      </bottom>
      <diagonal/>
    </border>
    <border>
      <left/>
      <right/>
      <top style="thin">
        <color indexed="64"/>
      </top>
      <bottom style="thin">
        <color rgb="FF000000"/>
      </bottom>
      <diagonal/>
    </border>
    <border>
      <left style="thin">
        <color indexed="64"/>
      </left>
      <right style="hair">
        <color indexed="64"/>
      </right>
      <top style="thin">
        <color rgb="FF000000"/>
      </top>
      <bottom style="hair">
        <color rgb="FFC0C0C0"/>
      </bottom>
      <diagonal/>
    </border>
    <border>
      <left style="hair">
        <color indexed="64"/>
      </left>
      <right style="hair">
        <color indexed="64"/>
      </right>
      <top style="thin">
        <color rgb="FF000000"/>
      </top>
      <bottom style="hair">
        <color rgb="FFC0C0C0"/>
      </bottom>
      <diagonal/>
    </border>
    <border>
      <left style="hair">
        <color indexed="64"/>
      </left>
      <right/>
      <top style="thin">
        <color rgb="FF000000"/>
      </top>
      <bottom style="hair">
        <color rgb="FFC0C0C0"/>
      </bottom>
      <diagonal/>
    </border>
    <border>
      <left style="hair">
        <color rgb="FFA6A6A6"/>
      </left>
      <right style="thin">
        <color indexed="64"/>
      </right>
      <top/>
      <bottom style="thin">
        <color rgb="FF000000"/>
      </bottom>
      <diagonal/>
    </border>
    <border>
      <left style="thin">
        <color indexed="64"/>
      </left>
      <right/>
      <top style="thin">
        <color indexed="64"/>
      </top>
      <bottom/>
      <diagonal/>
    </border>
    <border>
      <left/>
      <right style="hair">
        <color rgb="FFA6A6A6"/>
      </right>
      <top style="hair">
        <color rgb="FFC0C0C0"/>
      </top>
      <bottom/>
      <diagonal/>
    </border>
    <border>
      <left/>
      <right style="hair">
        <color rgb="FFA6A6A6"/>
      </right>
      <top style="hair">
        <color rgb="FFC0C0C0"/>
      </top>
      <bottom style="hair">
        <color rgb="FFC0C0C0"/>
      </bottom>
      <diagonal/>
    </border>
  </borders>
  <cellStyleXfs count="19">
    <xf numFmtId="0" fontId="0" fillId="0" borderId="0"/>
    <xf numFmtId="0" fontId="1" fillId="0" borderId="0"/>
    <xf numFmtId="0" fontId="7" fillId="0" borderId="0"/>
    <xf numFmtId="0" fontId="8" fillId="0" borderId="0"/>
    <xf numFmtId="9" fontId="9" fillId="0" borderId="0" applyFont="0" applyFill="0" applyBorder="0" applyAlignment="0" applyProtection="0"/>
    <xf numFmtId="0" fontId="1" fillId="0" borderId="0"/>
    <xf numFmtId="0" fontId="1" fillId="0" borderId="0"/>
    <xf numFmtId="0" fontId="12" fillId="0" borderId="0"/>
    <xf numFmtId="0" fontId="13" fillId="0" borderId="0"/>
    <xf numFmtId="0" fontId="14" fillId="0" borderId="0"/>
    <xf numFmtId="0" fontId="9" fillId="0" borderId="0"/>
    <xf numFmtId="0" fontId="1" fillId="0" borderId="0"/>
    <xf numFmtId="9" fontId="9" fillId="0" borderId="0" applyFont="0" applyFill="0" applyBorder="0" applyAlignment="0" applyProtection="0"/>
    <xf numFmtId="0" fontId="13" fillId="0" borderId="0"/>
    <xf numFmtId="0" fontId="15" fillId="0" borderId="0"/>
    <xf numFmtId="0" fontId="18" fillId="0" borderId="0"/>
    <xf numFmtId="0" fontId="20" fillId="0" borderId="0"/>
    <xf numFmtId="0" fontId="12" fillId="0" borderId="0"/>
    <xf numFmtId="169" fontId="3" fillId="0" borderId="0" applyFill="0" applyBorder="0" applyProtection="0">
      <alignment horizontal="right"/>
    </xf>
  </cellStyleXfs>
  <cellXfs count="471">
    <xf numFmtId="0" fontId="0" fillId="0" borderId="0" xfId="0"/>
    <xf numFmtId="0" fontId="2" fillId="0" borderId="0" xfId="0" applyFont="1"/>
    <xf numFmtId="0" fontId="3" fillId="0" borderId="0" xfId="1" applyNumberFormat="1" applyFont="1" applyFill="1" applyBorder="1" applyAlignment="1"/>
    <xf numFmtId="0" fontId="3" fillId="0" borderId="0" xfId="1" applyFont="1"/>
    <xf numFmtId="4" fontId="4" fillId="0" borderId="0" xfId="1" applyNumberFormat="1" applyFont="1" applyFill="1" applyBorder="1" applyAlignment="1">
      <alignment horizontal="left"/>
    </xf>
    <xf numFmtId="4" fontId="3" fillId="0" borderId="0" xfId="1" applyNumberFormat="1" applyFont="1" applyFill="1" applyBorder="1" applyAlignment="1"/>
    <xf numFmtId="0" fontId="2" fillId="0" borderId="0" xfId="0" applyFont="1" applyAlignment="1">
      <alignment horizontal="left"/>
    </xf>
    <xf numFmtId="0" fontId="5" fillId="0" borderId="0" xfId="0" applyFont="1"/>
    <xf numFmtId="0" fontId="6" fillId="0" borderId="0" xfId="0" applyFont="1"/>
    <xf numFmtId="0" fontId="6" fillId="0" borderId="0" xfId="0" applyFont="1" applyAlignment="1">
      <alignment horizontal="left"/>
    </xf>
    <xf numFmtId="0" fontId="3" fillId="0" borderId="0" xfId="2" applyNumberFormat="1" applyFont="1" applyFill="1" applyBorder="1" applyAlignment="1"/>
    <xf numFmtId="0" fontId="3" fillId="0" borderId="0" xfId="2" applyFont="1"/>
    <xf numFmtId="3" fontId="2" fillId="0" borderId="0" xfId="0" applyNumberFormat="1" applyFont="1"/>
    <xf numFmtId="0" fontId="2" fillId="0" borderId="0" xfId="0" applyFont="1" applyFill="1"/>
    <xf numFmtId="0" fontId="2" fillId="0" borderId="0" xfId="0" applyFont="1" applyBorder="1"/>
    <xf numFmtId="0" fontId="2" fillId="5" borderId="0" xfId="0" applyFont="1" applyFill="1" applyBorder="1"/>
    <xf numFmtId="4" fontId="4" fillId="0" borderId="11" xfId="1" applyNumberFormat="1" applyFont="1" applyFill="1" applyBorder="1" applyAlignment="1">
      <alignment horizontal="left"/>
    </xf>
    <xf numFmtId="4" fontId="4" fillId="0" borderId="10" xfId="1" applyNumberFormat="1" applyFont="1" applyFill="1" applyBorder="1" applyAlignment="1">
      <alignment horizontal="left"/>
    </xf>
    <xf numFmtId="4" fontId="4" fillId="0" borderId="6" xfId="1" applyNumberFormat="1" applyFont="1" applyFill="1" applyBorder="1" applyAlignment="1">
      <alignment horizontal="left"/>
    </xf>
    <xf numFmtId="3" fontId="3" fillId="0" borderId="13" xfId="1" applyNumberFormat="1" applyFont="1" applyFill="1" applyBorder="1" applyAlignment="1">
      <alignment horizontal="right" indent="3"/>
    </xf>
    <xf numFmtId="3" fontId="3" fillId="0" borderId="12" xfId="1" applyNumberFormat="1" applyFont="1" applyFill="1" applyBorder="1" applyAlignment="1">
      <alignment horizontal="right" indent="3"/>
    </xf>
    <xf numFmtId="3" fontId="3" fillId="0" borderId="9" xfId="1" applyNumberFormat="1" applyFont="1" applyFill="1" applyBorder="1" applyAlignment="1">
      <alignment horizontal="right" indent="3"/>
    </xf>
    <xf numFmtId="3" fontId="3" fillId="0" borderId="5" xfId="1" applyNumberFormat="1" applyFont="1" applyFill="1" applyBorder="1" applyAlignment="1">
      <alignment horizontal="right" indent="3"/>
    </xf>
    <xf numFmtId="0" fontId="10" fillId="0" borderId="0" xfId="0" applyFont="1"/>
    <xf numFmtId="0" fontId="3" fillId="0" borderId="0" xfId="3" applyNumberFormat="1" applyFont="1" applyFill="1" applyBorder="1" applyAlignment="1"/>
    <xf numFmtId="0" fontId="3" fillId="0" borderId="0" xfId="3" applyFont="1"/>
    <xf numFmtId="0" fontId="2" fillId="0" borderId="0" xfId="0" applyFont="1" applyFill="1" applyBorder="1"/>
    <xf numFmtId="4" fontId="4" fillId="0" borderId="14" xfId="1" applyNumberFormat="1" applyFont="1" applyFill="1" applyBorder="1" applyAlignment="1">
      <alignment horizontal="left"/>
    </xf>
    <xf numFmtId="4" fontId="4" fillId="4" borderId="3" xfId="1" applyNumberFormat="1" applyFont="1" applyFill="1" applyBorder="1" applyAlignment="1">
      <alignment horizontal="left"/>
    </xf>
    <xf numFmtId="0" fontId="3" fillId="5" borderId="0" xfId="0" applyFont="1" applyFill="1"/>
    <xf numFmtId="0" fontId="2" fillId="5" borderId="0" xfId="0" applyFont="1" applyFill="1"/>
    <xf numFmtId="0" fontId="4" fillId="5" borderId="0" xfId="1" applyNumberFormat="1" applyFont="1" applyFill="1" applyBorder="1" applyAlignment="1">
      <alignment horizontal="center"/>
    </xf>
    <xf numFmtId="0" fontId="3" fillId="0" borderId="0" xfId="0" applyFont="1" applyFill="1"/>
    <xf numFmtId="3" fontId="3" fillId="0" borderId="0" xfId="1" applyNumberFormat="1" applyFont="1" applyFill="1" applyBorder="1" applyAlignment="1"/>
    <xf numFmtId="166" fontId="3" fillId="0" borderId="15" xfId="1" applyNumberFormat="1" applyFont="1" applyFill="1" applyBorder="1" applyAlignment="1"/>
    <xf numFmtId="0" fontId="3" fillId="0" borderId="0" xfId="2" applyFont="1" applyFill="1"/>
    <xf numFmtId="165" fontId="3" fillId="0" borderId="0" xfId="0" applyNumberFormat="1" applyFont="1" applyFill="1"/>
    <xf numFmtId="165" fontId="3" fillId="0" borderId="0" xfId="0" applyNumberFormat="1" applyFont="1" applyFill="1" applyBorder="1"/>
    <xf numFmtId="0" fontId="3" fillId="0" borderId="0" xfId="0" applyFont="1" applyFill="1" applyBorder="1"/>
    <xf numFmtId="0" fontId="3" fillId="0" borderId="0" xfId="3" applyFont="1" applyFill="1"/>
    <xf numFmtId="0" fontId="3" fillId="0" borderId="0" xfId="1" applyFont="1" applyFill="1" applyBorder="1"/>
    <xf numFmtId="0" fontId="3" fillId="2" borderId="15" xfId="1" applyNumberFormat="1" applyFont="1" applyFill="1" applyBorder="1" applyAlignment="1"/>
    <xf numFmtId="3" fontId="3" fillId="0" borderId="1" xfId="0" applyNumberFormat="1" applyFont="1" applyFill="1" applyBorder="1" applyAlignment="1"/>
    <xf numFmtId="164" fontId="3" fillId="0" borderId="0" xfId="0" applyNumberFormat="1" applyFont="1" applyFill="1" applyBorder="1" applyAlignment="1"/>
    <xf numFmtId="0" fontId="3" fillId="0" borderId="0" xfId="0" applyNumberFormat="1" applyFont="1" applyFill="1" applyBorder="1" applyAlignment="1"/>
    <xf numFmtId="3" fontId="3" fillId="0" borderId="0" xfId="1" applyNumberFormat="1" applyFont="1" applyFill="1" applyBorder="1" applyAlignment="1">
      <alignment horizontal="right" indent="3"/>
    </xf>
    <xf numFmtId="165" fontId="2" fillId="0" borderId="0" xfId="0" applyNumberFormat="1" applyFont="1" applyBorder="1" applyAlignment="1">
      <alignment horizontal="right" indent="4"/>
    </xf>
    <xf numFmtId="165" fontId="2" fillId="0" borderId="13" xfId="4" applyNumberFormat="1" applyFont="1" applyBorder="1" applyAlignment="1">
      <alignment horizontal="right" indent="4"/>
    </xf>
    <xf numFmtId="165" fontId="2" fillId="0" borderId="12" xfId="4" applyNumberFormat="1" applyFont="1" applyBorder="1" applyAlignment="1">
      <alignment horizontal="right" indent="4"/>
    </xf>
    <xf numFmtId="165" fontId="2" fillId="0" borderId="12" xfId="4" applyNumberFormat="1" applyFont="1" applyFill="1" applyBorder="1" applyAlignment="1">
      <alignment horizontal="right" indent="4"/>
    </xf>
    <xf numFmtId="165" fontId="2" fillId="0" borderId="9" xfId="4" applyNumberFormat="1" applyFont="1" applyFill="1" applyBorder="1" applyAlignment="1">
      <alignment horizontal="right" indent="4"/>
    </xf>
    <xf numFmtId="165" fontId="2" fillId="0" borderId="5" xfId="4" applyNumberFormat="1" applyFont="1" applyBorder="1" applyAlignment="1">
      <alignment horizontal="right" indent="4"/>
    </xf>
    <xf numFmtId="3" fontId="2" fillId="0" borderId="17" xfId="0" applyNumberFormat="1" applyFont="1" applyBorder="1"/>
    <xf numFmtId="0" fontId="6" fillId="0" borderId="0" xfId="0" applyFont="1" applyFill="1"/>
    <xf numFmtId="0" fontId="6" fillId="0" borderId="0" xfId="0" applyFont="1" applyFill="1" applyBorder="1"/>
    <xf numFmtId="4" fontId="3" fillId="0" borderId="0" xfId="1" applyNumberFormat="1" applyFont="1" applyFill="1" applyBorder="1" applyAlignment="1">
      <alignment horizontal="left" indent="1"/>
    </xf>
    <xf numFmtId="3" fontId="2" fillId="0" borderId="0" xfId="0" applyNumberFormat="1" applyFont="1" applyAlignment="1">
      <alignment horizontal="left" indent="1"/>
    </xf>
    <xf numFmtId="0" fontId="2" fillId="0" borderId="0" xfId="0" applyFont="1" applyAlignment="1">
      <alignment horizontal="left" indent="1"/>
    </xf>
    <xf numFmtId="0" fontId="5" fillId="0" borderId="0" xfId="0" applyFont="1" applyAlignment="1">
      <alignment horizontal="left" indent="1"/>
    </xf>
    <xf numFmtId="0" fontId="3" fillId="2" borderId="1" xfId="0" applyNumberFormat="1" applyFont="1" applyFill="1" applyBorder="1" applyAlignment="1"/>
    <xf numFmtId="3" fontId="3" fillId="0" borderId="0" xfId="0" applyNumberFormat="1" applyFont="1" applyFill="1" applyBorder="1" applyAlignment="1"/>
    <xf numFmtId="0" fontId="3" fillId="2" borderId="1" xfId="0" applyNumberFormat="1" applyFont="1" applyFill="1" applyBorder="1" applyAlignment="1">
      <alignment horizontal="center"/>
    </xf>
    <xf numFmtId="0" fontId="3" fillId="0" borderId="1" xfId="0" applyNumberFormat="1" applyFont="1" applyFill="1" applyBorder="1" applyAlignment="1"/>
    <xf numFmtId="166" fontId="3" fillId="0" borderId="1" xfId="0" applyNumberFormat="1" applyFont="1" applyFill="1" applyBorder="1" applyAlignment="1"/>
    <xf numFmtId="4" fontId="3" fillId="0" borderId="1" xfId="0" applyNumberFormat="1" applyFont="1" applyFill="1" applyBorder="1" applyAlignment="1"/>
    <xf numFmtId="0" fontId="11" fillId="0" borderId="0" xfId="0" applyNumberFormat="1" applyFont="1" applyFill="1" applyBorder="1" applyAlignment="1"/>
    <xf numFmtId="165" fontId="3" fillId="0" borderId="1" xfId="0" applyNumberFormat="1" applyFont="1" applyFill="1" applyBorder="1" applyAlignment="1"/>
    <xf numFmtId="0" fontId="3" fillId="2" borderId="15" xfId="1" applyNumberFormat="1" applyFont="1" applyFill="1" applyBorder="1" applyAlignment="1">
      <alignment horizontal="center"/>
    </xf>
    <xf numFmtId="4" fontId="3" fillId="0" borderId="0" xfId="3" applyNumberFormat="1" applyFont="1"/>
    <xf numFmtId="165" fontId="6" fillId="4" borderId="4" xfId="4" applyNumberFormat="1" applyFont="1" applyFill="1" applyBorder="1" applyAlignment="1">
      <alignment horizontal="right" indent="4"/>
    </xf>
    <xf numFmtId="0" fontId="2" fillId="0" borderId="0" xfId="0" applyFont="1" applyFill="1" applyAlignment="1">
      <alignment horizontal="left"/>
    </xf>
    <xf numFmtId="4" fontId="3" fillId="0" borderId="0" xfId="1" applyNumberFormat="1" applyFont="1" applyFill="1" applyBorder="1" applyAlignment="1">
      <alignment horizontal="left"/>
    </xf>
    <xf numFmtId="0" fontId="5" fillId="0" borderId="0" xfId="0" applyFont="1" applyFill="1"/>
    <xf numFmtId="0" fontId="5" fillId="0" borderId="0" xfId="0" applyFont="1" applyAlignment="1"/>
    <xf numFmtId="0" fontId="4" fillId="3" borderId="9" xfId="1" applyNumberFormat="1" applyFont="1" applyFill="1" applyBorder="1" applyAlignment="1">
      <alignment horizontal="center" vertical="center" wrapText="1"/>
    </xf>
    <xf numFmtId="0" fontId="4" fillId="3" borderId="16" xfId="1" applyNumberFormat="1" applyFont="1" applyFill="1" applyBorder="1" applyAlignment="1">
      <alignment horizontal="center" vertical="center" wrapText="1"/>
    </xf>
    <xf numFmtId="0" fontId="3" fillId="0" borderId="0" xfId="0" applyFont="1" applyAlignment="1">
      <alignment horizontal="left"/>
    </xf>
    <xf numFmtId="4" fontId="4" fillId="0" borderId="2" xfId="1" applyNumberFormat="1" applyFont="1" applyFill="1" applyBorder="1" applyAlignment="1">
      <alignment horizontal="left"/>
    </xf>
    <xf numFmtId="165" fontId="2" fillId="0" borderId="19" xfId="4" applyNumberFormat="1" applyFont="1" applyBorder="1" applyAlignment="1">
      <alignment horizontal="right" indent="4"/>
    </xf>
    <xf numFmtId="165" fontId="2" fillId="0" borderId="9" xfId="4" applyNumberFormat="1" applyFont="1" applyBorder="1" applyAlignment="1">
      <alignment horizontal="right" indent="4"/>
    </xf>
    <xf numFmtId="3" fontId="4" fillId="4" borderId="3" xfId="1" applyNumberFormat="1" applyFont="1" applyFill="1" applyBorder="1" applyAlignment="1">
      <alignment horizontal="right" indent="3"/>
    </xf>
    <xf numFmtId="4" fontId="3" fillId="0" borderId="0" xfId="0" applyNumberFormat="1" applyFont="1" applyFill="1" applyBorder="1" applyAlignment="1"/>
    <xf numFmtId="165" fontId="2" fillId="0" borderId="5" xfId="4" applyNumberFormat="1" applyFont="1" applyFill="1" applyBorder="1" applyAlignment="1">
      <alignment horizontal="right" indent="4"/>
    </xf>
    <xf numFmtId="0" fontId="4" fillId="0" borderId="0" xfId="0" applyFont="1" applyAlignment="1">
      <alignment horizontal="left"/>
    </xf>
    <xf numFmtId="3" fontId="3" fillId="0" borderId="20" xfId="1" applyNumberFormat="1" applyFont="1" applyFill="1" applyBorder="1" applyAlignment="1">
      <alignment horizontal="right" indent="3"/>
    </xf>
    <xf numFmtId="165" fontId="2" fillId="0" borderId="20" xfId="4" applyNumberFormat="1" applyFont="1" applyBorder="1" applyAlignment="1">
      <alignment horizontal="right" indent="4"/>
    </xf>
    <xf numFmtId="3" fontId="3" fillId="0" borderId="11" xfId="1" applyNumberFormat="1" applyFont="1" applyFill="1" applyBorder="1" applyAlignment="1">
      <alignment horizontal="right" indent="3"/>
    </xf>
    <xf numFmtId="3" fontId="3" fillId="0" borderId="6" xfId="1" applyNumberFormat="1" applyFont="1" applyFill="1" applyBorder="1" applyAlignment="1">
      <alignment horizontal="right" indent="3"/>
    </xf>
    <xf numFmtId="3" fontId="3" fillId="0" borderId="21" xfId="1" applyNumberFormat="1" applyFont="1" applyFill="1" applyBorder="1" applyAlignment="1">
      <alignment horizontal="right" indent="3"/>
    </xf>
    <xf numFmtId="164" fontId="3" fillId="0" borderId="0" xfId="2" applyNumberFormat="1" applyFont="1" applyFill="1" applyBorder="1" applyAlignment="1"/>
    <xf numFmtId="164" fontId="3" fillId="0" borderId="0" xfId="3" applyNumberFormat="1" applyFont="1" applyFill="1" applyBorder="1" applyAlignment="1"/>
    <xf numFmtId="164" fontId="3" fillId="0" borderId="0" xfId="1" applyNumberFormat="1" applyFont="1" applyFill="1" applyBorder="1" applyAlignment="1"/>
    <xf numFmtId="0" fontId="3" fillId="0" borderId="0" xfId="1" applyFont="1" applyFill="1"/>
    <xf numFmtId="4" fontId="4" fillId="0" borderId="3" xfId="1" applyNumberFormat="1" applyFont="1" applyFill="1" applyBorder="1" applyAlignment="1">
      <alignment horizontal="left"/>
    </xf>
    <xf numFmtId="3" fontId="3" fillId="0" borderId="4" xfId="1" applyNumberFormat="1" applyFont="1" applyFill="1" applyBorder="1" applyAlignment="1">
      <alignment horizontal="right" indent="3"/>
    </xf>
    <xf numFmtId="165" fontId="2" fillId="0" borderId="4" xfId="4" applyNumberFormat="1" applyFont="1" applyFill="1" applyBorder="1" applyAlignment="1">
      <alignment horizontal="right" indent="4"/>
    </xf>
    <xf numFmtId="0" fontId="3" fillId="0" borderId="0" xfId="14" applyNumberFormat="1" applyFont="1" applyFill="1" applyBorder="1" applyAlignment="1"/>
    <xf numFmtId="0" fontId="3" fillId="0" borderId="0" xfId="14" applyFont="1"/>
    <xf numFmtId="164" fontId="3" fillId="0" borderId="0" xfId="14" applyNumberFormat="1" applyFont="1" applyFill="1" applyBorder="1" applyAlignment="1"/>
    <xf numFmtId="0" fontId="4" fillId="0" borderId="0" xfId="14" applyFont="1" applyAlignment="1">
      <alignment horizontal="left"/>
    </xf>
    <xf numFmtId="0" fontId="3" fillId="2" borderId="1" xfId="14" applyNumberFormat="1" applyFont="1" applyFill="1" applyBorder="1" applyAlignment="1"/>
    <xf numFmtId="3" fontId="3" fillId="0" borderId="1" xfId="14" applyNumberFormat="1" applyFont="1" applyFill="1" applyBorder="1" applyAlignment="1"/>
    <xf numFmtId="4" fontId="3" fillId="0" borderId="1" xfId="14" applyNumberFormat="1" applyFont="1" applyFill="1" applyBorder="1" applyAlignment="1"/>
    <xf numFmtId="2" fontId="3" fillId="0" borderId="1" xfId="14" applyNumberFormat="1" applyFont="1" applyFill="1" applyBorder="1" applyAlignment="1"/>
    <xf numFmtId="0" fontId="3" fillId="0" borderId="1" xfId="14" applyFont="1" applyFill="1" applyBorder="1"/>
    <xf numFmtId="0" fontId="3" fillId="0" borderId="1" xfId="14" applyNumberFormat="1" applyFont="1" applyFill="1" applyBorder="1" applyAlignment="1"/>
    <xf numFmtId="165" fontId="3" fillId="0" borderId="1" xfId="14" applyNumberFormat="1" applyFont="1" applyFill="1" applyBorder="1" applyAlignment="1"/>
    <xf numFmtId="0" fontId="3" fillId="0" borderId="1" xfId="14" applyFont="1" applyBorder="1"/>
    <xf numFmtId="0" fontId="3" fillId="6" borderId="1" xfId="14" applyNumberFormat="1" applyFont="1" applyFill="1" applyBorder="1" applyAlignment="1"/>
    <xf numFmtId="0" fontId="3" fillId="0" borderId="0" xfId="14" applyFont="1" applyFill="1"/>
    <xf numFmtId="0" fontId="5" fillId="0" borderId="0" xfId="14" applyFont="1" applyFill="1" applyAlignment="1"/>
    <xf numFmtId="0" fontId="2" fillId="0" borderId="0" xfId="14" applyFont="1" applyFill="1" applyAlignment="1">
      <alignment horizontal="left"/>
    </xf>
    <xf numFmtId="0" fontId="3" fillId="2" borderId="1" xfId="1" applyNumberFormat="1" applyFont="1" applyFill="1" applyBorder="1" applyAlignment="1"/>
    <xf numFmtId="3" fontId="3" fillId="0" borderId="1" xfId="1" applyNumberFormat="1" applyFont="1" applyFill="1" applyBorder="1" applyAlignment="1"/>
    <xf numFmtId="4" fontId="3" fillId="0" borderId="1" xfId="1" applyNumberFormat="1" applyFont="1" applyFill="1" applyBorder="1" applyAlignment="1"/>
    <xf numFmtId="0" fontId="3" fillId="6" borderId="1" xfId="1" applyNumberFormat="1" applyFont="1" applyFill="1" applyBorder="1" applyAlignment="1"/>
    <xf numFmtId="4" fontId="3" fillId="6" borderId="1" xfId="1" applyNumberFormat="1" applyFont="1" applyFill="1" applyBorder="1" applyAlignment="1"/>
    <xf numFmtId="0" fontId="3" fillId="0" borderId="1" xfId="1" applyNumberFormat="1" applyFont="1" applyFill="1" applyBorder="1" applyAlignment="1"/>
    <xf numFmtId="3" fontId="3" fillId="0" borderId="2" xfId="1" applyNumberFormat="1" applyFont="1" applyFill="1" applyBorder="1" applyAlignment="1">
      <alignment horizontal="right" indent="3"/>
    </xf>
    <xf numFmtId="3" fontId="3" fillId="0" borderId="22" xfId="1" applyNumberFormat="1" applyFont="1" applyFill="1" applyBorder="1" applyAlignment="1">
      <alignment horizontal="right" indent="3"/>
    </xf>
    <xf numFmtId="3" fontId="3" fillId="0" borderId="23" xfId="1" applyNumberFormat="1" applyFont="1" applyFill="1" applyBorder="1" applyAlignment="1">
      <alignment horizontal="right" indent="3"/>
    </xf>
    <xf numFmtId="2" fontId="3" fillId="6" borderId="1" xfId="14" applyNumberFormat="1" applyFont="1" applyFill="1" applyBorder="1" applyAlignment="1"/>
    <xf numFmtId="0" fontId="16" fillId="2" borderId="1" xfId="0" applyNumberFormat="1" applyFont="1" applyFill="1" applyBorder="1" applyAlignment="1"/>
    <xf numFmtId="0" fontId="17" fillId="0" borderId="0" xfId="0" applyFont="1" applyAlignment="1">
      <alignment horizontal="left"/>
    </xf>
    <xf numFmtId="0" fontId="3" fillId="0" borderId="0" xfId="15" applyFont="1"/>
    <xf numFmtId="0" fontId="16" fillId="0" borderId="0" xfId="11" applyNumberFormat="1" applyFont="1" applyFill="1" applyBorder="1" applyAlignment="1"/>
    <xf numFmtId="0" fontId="19" fillId="0" borderId="0" xfId="15" applyFont="1" applyAlignment="1"/>
    <xf numFmtId="0" fontId="3" fillId="0" borderId="0" xfId="15" applyFont="1" applyAlignment="1">
      <alignment horizontal="left"/>
    </xf>
    <xf numFmtId="2" fontId="3" fillId="0" borderId="0" xfId="15" applyNumberFormat="1" applyFont="1"/>
    <xf numFmtId="10" fontId="3" fillId="0" borderId="0" xfId="15" applyNumberFormat="1" applyFont="1" applyAlignment="1">
      <alignment horizontal="right"/>
    </xf>
    <xf numFmtId="0" fontId="3" fillId="0" borderId="0" xfId="15" applyFont="1" applyAlignment="1">
      <alignment horizontal="right"/>
    </xf>
    <xf numFmtId="0" fontId="3" fillId="0" borderId="0" xfId="15" applyNumberFormat="1" applyFont="1" applyFill="1" applyBorder="1" applyAlignment="1"/>
    <xf numFmtId="0" fontId="3" fillId="0" borderId="0" xfId="15" applyFont="1" applyBorder="1"/>
    <xf numFmtId="2" fontId="3" fillId="0" borderId="0" xfId="15" applyNumberFormat="1" applyFont="1" applyBorder="1" applyAlignment="1">
      <alignment horizontal="right"/>
    </xf>
    <xf numFmtId="167" fontId="3" fillId="0" borderId="0" xfId="15" applyNumberFormat="1" applyFont="1" applyBorder="1"/>
    <xf numFmtId="3" fontId="3" fillId="0" borderId="0" xfId="15" applyNumberFormat="1" applyFont="1" applyBorder="1" applyAlignment="1">
      <alignment horizontal="right"/>
    </xf>
    <xf numFmtId="3" fontId="3" fillId="0" borderId="0" xfId="15" applyNumberFormat="1" applyFont="1" applyBorder="1"/>
    <xf numFmtId="0" fontId="4" fillId="0" borderId="0" xfId="15" applyNumberFormat="1" applyFont="1" applyFill="1" applyBorder="1" applyAlignment="1">
      <alignment horizontal="left"/>
    </xf>
    <xf numFmtId="0" fontId="3" fillId="0" borderId="5" xfId="15" applyFont="1" applyFill="1" applyBorder="1"/>
    <xf numFmtId="2" fontId="3" fillId="0" borderId="24" xfId="15" applyNumberFormat="1" applyFont="1" applyFill="1" applyBorder="1" applyAlignment="1">
      <alignment horizontal="right"/>
    </xf>
    <xf numFmtId="0" fontId="16" fillId="0" borderId="5" xfId="11" applyNumberFormat="1" applyFont="1" applyFill="1" applyBorder="1" applyAlignment="1"/>
    <xf numFmtId="3" fontId="16" fillId="0" borderId="5" xfId="11" applyNumberFormat="1" applyFont="1" applyFill="1" applyBorder="1" applyAlignment="1">
      <alignment horizontal="right"/>
    </xf>
    <xf numFmtId="3" fontId="16" fillId="0" borderId="24" xfId="11" applyNumberFormat="1" applyFont="1" applyFill="1" applyBorder="1" applyAlignment="1"/>
    <xf numFmtId="0" fontId="4" fillId="0" borderId="5" xfId="11" applyNumberFormat="1" applyFont="1" applyFill="1" applyBorder="1" applyAlignment="1">
      <alignment horizontal="left"/>
    </xf>
    <xf numFmtId="0" fontId="4" fillId="0" borderId="6" xfId="16" applyNumberFormat="1" applyFont="1" applyFill="1" applyBorder="1" applyAlignment="1">
      <alignment horizontal="left"/>
    </xf>
    <xf numFmtId="0" fontId="3" fillId="0" borderId="12" xfId="15" applyFont="1" applyFill="1" applyBorder="1"/>
    <xf numFmtId="2" fontId="3" fillId="0" borderId="25" xfId="15" applyNumberFormat="1" applyFont="1" applyFill="1" applyBorder="1" applyAlignment="1">
      <alignment horizontal="right"/>
    </xf>
    <xf numFmtId="0" fontId="16" fillId="0" borderId="12" xfId="11" applyNumberFormat="1" applyFont="1" applyFill="1" applyBorder="1" applyAlignment="1"/>
    <xf numFmtId="3" fontId="16" fillId="0" borderId="12" xfId="11" applyNumberFormat="1" applyFont="1" applyFill="1" applyBorder="1" applyAlignment="1">
      <alignment horizontal="right"/>
    </xf>
    <xf numFmtId="3" fontId="16" fillId="0" borderId="25" xfId="11" applyNumberFormat="1" applyFont="1" applyFill="1" applyBorder="1" applyAlignment="1"/>
    <xf numFmtId="0" fontId="4" fillId="0" borderId="12" xfId="11" applyNumberFormat="1" applyFont="1" applyFill="1" applyBorder="1" applyAlignment="1">
      <alignment horizontal="left"/>
    </xf>
    <xf numFmtId="0" fontId="4" fillId="0" borderId="11" xfId="16" applyNumberFormat="1" applyFont="1" applyFill="1" applyBorder="1" applyAlignment="1">
      <alignment horizontal="left"/>
    </xf>
    <xf numFmtId="0" fontId="16" fillId="0" borderId="12" xfId="11" applyNumberFormat="1" applyFont="1" applyFill="1" applyBorder="1" applyAlignment="1">
      <alignment horizontal="right"/>
    </xf>
    <xf numFmtId="0" fontId="16" fillId="0" borderId="25" xfId="11" applyNumberFormat="1" applyFont="1" applyFill="1" applyBorder="1" applyAlignment="1"/>
    <xf numFmtId="2" fontId="3" fillId="0" borderId="26" xfId="15" applyNumberFormat="1" applyFont="1" applyFill="1" applyBorder="1" applyAlignment="1">
      <alignment horizontal="right"/>
    </xf>
    <xf numFmtId="0" fontId="16" fillId="0" borderId="25" xfId="11" applyNumberFormat="1" applyFont="1" applyFill="1" applyBorder="1" applyAlignment="1">
      <alignment horizontal="right"/>
    </xf>
    <xf numFmtId="2" fontId="3" fillId="0" borderId="27" xfId="15" applyNumberFormat="1" applyFont="1" applyFill="1" applyBorder="1" applyAlignment="1">
      <alignment horizontal="right"/>
    </xf>
    <xf numFmtId="0" fontId="3" fillId="0" borderId="13" xfId="15" applyFont="1" applyFill="1" applyBorder="1"/>
    <xf numFmtId="0" fontId="16" fillId="0" borderId="13" xfId="11" applyNumberFormat="1" applyFont="1" applyFill="1" applyBorder="1" applyAlignment="1"/>
    <xf numFmtId="3" fontId="16" fillId="0" borderId="13" xfId="11" applyNumberFormat="1" applyFont="1" applyFill="1" applyBorder="1" applyAlignment="1">
      <alignment horizontal="right"/>
    </xf>
    <xf numFmtId="3" fontId="16" fillId="0" borderId="26" xfId="11" applyNumberFormat="1" applyFont="1" applyFill="1" applyBorder="1" applyAlignment="1"/>
    <xf numFmtId="0" fontId="4" fillId="0" borderId="13" xfId="11" applyNumberFormat="1" applyFont="1" applyFill="1" applyBorder="1" applyAlignment="1">
      <alignment horizontal="left"/>
    </xf>
    <xf numFmtId="0" fontId="4" fillId="0" borderId="14" xfId="16" applyNumberFormat="1" applyFont="1" applyFill="1" applyBorder="1" applyAlignment="1">
      <alignment horizontal="left"/>
    </xf>
    <xf numFmtId="0" fontId="3" fillId="0" borderId="9" xfId="15" applyFont="1" applyFill="1" applyBorder="1"/>
    <xf numFmtId="0" fontId="16" fillId="0" borderId="9" xfId="11" applyNumberFormat="1" applyFont="1" applyFill="1" applyBorder="1" applyAlignment="1"/>
    <xf numFmtId="3" fontId="16" fillId="0" borderId="9" xfId="11" applyNumberFormat="1" applyFont="1" applyFill="1" applyBorder="1" applyAlignment="1">
      <alignment horizontal="right"/>
    </xf>
    <xf numFmtId="3" fontId="16" fillId="0" borderId="27" xfId="11" applyNumberFormat="1" applyFont="1" applyFill="1" applyBorder="1" applyAlignment="1"/>
    <xf numFmtId="0" fontId="4" fillId="0" borderId="9" xfId="11" applyNumberFormat="1" applyFont="1" applyFill="1" applyBorder="1" applyAlignment="1">
      <alignment horizontal="left"/>
    </xf>
    <xf numFmtId="0" fontId="4" fillId="0" borderId="10" xfId="16" applyNumberFormat="1" applyFont="1" applyFill="1" applyBorder="1" applyAlignment="1">
      <alignment horizontal="left"/>
    </xf>
    <xf numFmtId="3" fontId="16" fillId="0" borderId="25" xfId="11" applyNumberFormat="1" applyFont="1" applyFill="1" applyBorder="1" applyAlignment="1">
      <alignment horizontal="right"/>
    </xf>
    <xf numFmtId="0" fontId="4" fillId="0" borderId="12" xfId="17" applyNumberFormat="1" applyFont="1" applyFill="1" applyBorder="1" applyAlignment="1">
      <alignment horizontal="left"/>
    </xf>
    <xf numFmtId="0" fontId="4" fillId="0" borderId="11" xfId="15" applyNumberFormat="1" applyFont="1" applyFill="1" applyBorder="1" applyAlignment="1">
      <alignment horizontal="left"/>
    </xf>
    <xf numFmtId="0" fontId="3" fillId="0" borderId="8" xfId="15" applyFont="1" applyFill="1" applyBorder="1"/>
    <xf numFmtId="2" fontId="3" fillId="0" borderId="28" xfId="15" applyNumberFormat="1" applyFont="1" applyFill="1" applyBorder="1" applyAlignment="1">
      <alignment horizontal="right"/>
    </xf>
    <xf numFmtId="0" fontId="16" fillId="0" borderId="8" xfId="11" applyNumberFormat="1" applyFont="1" applyFill="1" applyBorder="1" applyAlignment="1"/>
    <xf numFmtId="3" fontId="16" fillId="0" borderId="8" xfId="11" applyNumberFormat="1" applyFont="1" applyFill="1" applyBorder="1" applyAlignment="1">
      <alignment horizontal="right"/>
    </xf>
    <xf numFmtId="3" fontId="16" fillId="0" borderId="28" xfId="11" applyNumberFormat="1" applyFont="1" applyFill="1" applyBorder="1" applyAlignment="1"/>
    <xf numFmtId="0" fontId="4" fillId="0" borderId="8" xfId="11" applyNumberFormat="1" applyFont="1" applyFill="1" applyBorder="1" applyAlignment="1">
      <alignment horizontal="left"/>
    </xf>
    <xf numFmtId="0" fontId="4" fillId="0" borderId="7" xfId="16" applyNumberFormat="1" applyFont="1" applyFill="1" applyBorder="1" applyAlignment="1">
      <alignment horizontal="left"/>
    </xf>
    <xf numFmtId="0" fontId="4" fillId="3" borderId="0" xfId="15" applyFont="1" applyFill="1" applyBorder="1" applyAlignment="1">
      <alignment horizontal="center" vertical="center"/>
    </xf>
    <xf numFmtId="10" fontId="4" fillId="3" borderId="27" xfId="15" applyNumberFormat="1" applyFont="1" applyFill="1" applyBorder="1" applyAlignment="1">
      <alignment horizontal="center" vertical="center"/>
    </xf>
    <xf numFmtId="0" fontId="4" fillId="3" borderId="29" xfId="15" applyFont="1" applyFill="1" applyBorder="1" applyAlignment="1">
      <alignment horizontal="center" vertical="center"/>
    </xf>
    <xf numFmtId="0" fontId="4" fillId="3" borderId="8" xfId="15" applyFont="1" applyFill="1" applyBorder="1" applyAlignment="1">
      <alignment horizontal="center" vertical="center"/>
    </xf>
    <xf numFmtId="10" fontId="4" fillId="3" borderId="28" xfId="15" applyNumberFormat="1" applyFont="1" applyFill="1" applyBorder="1" applyAlignment="1">
      <alignment horizontal="center" vertical="center"/>
    </xf>
    <xf numFmtId="0" fontId="4" fillId="3" borderId="18" xfId="15" applyFont="1" applyFill="1" applyBorder="1" applyAlignment="1">
      <alignment horizontal="center" vertical="center"/>
    </xf>
    <xf numFmtId="0" fontId="4" fillId="3" borderId="30" xfId="15" applyFont="1" applyFill="1" applyBorder="1" applyAlignment="1">
      <alignment horizontal="center" vertical="center"/>
    </xf>
    <xf numFmtId="0" fontId="4" fillId="3" borderId="28" xfId="15" applyFont="1" applyFill="1" applyBorder="1" applyAlignment="1">
      <alignment horizontal="center" vertical="center"/>
    </xf>
    <xf numFmtId="0" fontId="4" fillId="3" borderId="19" xfId="15" applyFont="1" applyFill="1" applyBorder="1" applyAlignment="1">
      <alignment horizontal="center" vertical="center"/>
    </xf>
    <xf numFmtId="0" fontId="4" fillId="3" borderId="2" xfId="15" applyFont="1" applyFill="1" applyBorder="1" applyAlignment="1">
      <alignment horizontal="center" vertical="center"/>
    </xf>
    <xf numFmtId="0" fontId="4" fillId="0" borderId="0" xfId="15" applyFont="1" applyFill="1" applyBorder="1" applyAlignment="1">
      <alignment horizontal="center" vertical="center"/>
    </xf>
    <xf numFmtId="0" fontId="16" fillId="0" borderId="0" xfId="15" applyFont="1" applyAlignment="1">
      <alignment horizontal="left"/>
    </xf>
    <xf numFmtId="0" fontId="21" fillId="0" borderId="0" xfId="15" applyFont="1" applyAlignment="1">
      <alignment horizontal="left"/>
    </xf>
    <xf numFmtId="0" fontId="22" fillId="0" borderId="0" xfId="0" applyFont="1" applyAlignment="1">
      <alignment horizontal="left"/>
    </xf>
    <xf numFmtId="0" fontId="6" fillId="3" borderId="2" xfId="0" applyFont="1" applyFill="1" applyBorder="1" applyAlignment="1">
      <alignment horizontal="center"/>
    </xf>
    <xf numFmtId="0" fontId="6" fillId="3" borderId="8"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0" xfId="0" applyFont="1" applyFill="1" applyBorder="1" applyAlignment="1">
      <alignment horizontal="center"/>
    </xf>
    <xf numFmtId="0" fontId="6" fillId="3" borderId="9" xfId="0" applyFont="1" applyFill="1" applyBorder="1" applyAlignment="1">
      <alignment horizontal="center"/>
    </xf>
    <xf numFmtId="0" fontId="6" fillId="3" borderId="19" xfId="0" applyFont="1" applyFill="1" applyBorder="1" applyAlignment="1">
      <alignment horizontal="center" vertical="top" wrapText="1"/>
    </xf>
    <xf numFmtId="0" fontId="6" fillId="4" borderId="3" xfId="0" applyFont="1" applyFill="1" applyBorder="1"/>
    <xf numFmtId="165" fontId="6" fillId="4" borderId="4" xfId="0" applyNumberFormat="1" applyFont="1" applyFill="1" applyBorder="1" applyAlignment="1">
      <alignment horizontal="right"/>
    </xf>
    <xf numFmtId="0" fontId="6" fillId="0" borderId="14" xfId="0" applyFont="1" applyFill="1" applyBorder="1" applyAlignment="1">
      <alignment horizontal="left"/>
    </xf>
    <xf numFmtId="3" fontId="2" fillId="0" borderId="13" xfId="0" applyNumberFormat="1" applyFont="1" applyBorder="1"/>
    <xf numFmtId="165" fontId="2" fillId="0" borderId="13" xfId="0" applyNumberFormat="1" applyFont="1" applyFill="1" applyBorder="1"/>
    <xf numFmtId="0" fontId="6" fillId="0" borderId="11" xfId="0" applyFont="1" applyFill="1" applyBorder="1" applyAlignment="1">
      <alignment horizontal="left"/>
    </xf>
    <xf numFmtId="3" fontId="2" fillId="0" borderId="12" xfId="0" applyNumberFormat="1" applyFont="1" applyBorder="1"/>
    <xf numFmtId="165" fontId="2" fillId="0" borderId="12" xfId="0" applyNumberFormat="1" applyFont="1" applyFill="1" applyBorder="1"/>
    <xf numFmtId="0" fontId="6" fillId="0" borderId="6" xfId="0" applyFont="1" applyFill="1" applyBorder="1" applyAlignment="1">
      <alignment horizontal="left"/>
    </xf>
    <xf numFmtId="3" fontId="2" fillId="0" borderId="5" xfId="0" applyNumberFormat="1" applyFont="1" applyBorder="1"/>
    <xf numFmtId="165" fontId="2" fillId="0" borderId="32" xfId="0" applyNumberFormat="1" applyFont="1" applyFill="1" applyBorder="1"/>
    <xf numFmtId="165" fontId="2" fillId="0" borderId="5" xfId="0" applyNumberFormat="1" applyFont="1" applyFill="1" applyBorder="1"/>
    <xf numFmtId="0" fontId="6" fillId="0" borderId="0" xfId="0" applyFont="1" applyFill="1" applyBorder="1" applyAlignment="1">
      <alignment horizontal="left"/>
    </xf>
    <xf numFmtId="3" fontId="2" fillId="0" borderId="0" xfId="0" applyNumberFormat="1" applyFont="1" applyBorder="1"/>
    <xf numFmtId="168" fontId="2" fillId="0" borderId="0" xfId="0" applyNumberFormat="1" applyFont="1" applyFill="1" applyBorder="1"/>
    <xf numFmtId="0" fontId="5" fillId="0" borderId="0" xfId="0" applyFont="1" applyAlignment="1">
      <alignment horizontal="left"/>
    </xf>
    <xf numFmtId="3" fontId="2" fillId="0" borderId="5" xfId="0" applyNumberFormat="1" applyFont="1" applyBorder="1" applyAlignment="1">
      <alignment horizontal="right" indent="2"/>
    </xf>
    <xf numFmtId="3" fontId="2" fillId="0" borderId="6" xfId="0" applyNumberFormat="1" applyFont="1" applyBorder="1" applyAlignment="1">
      <alignment horizontal="right" indent="2"/>
    </xf>
    <xf numFmtId="3" fontId="2" fillId="0" borderId="33" xfId="0" applyNumberFormat="1" applyFont="1" applyBorder="1" applyAlignment="1">
      <alignment horizontal="right" indent="2"/>
    </xf>
    <xf numFmtId="3" fontId="2" fillId="0" borderId="24" xfId="0" applyNumberFormat="1" applyFont="1" applyBorder="1" applyAlignment="1">
      <alignment horizontal="right" indent="2"/>
    </xf>
    <xf numFmtId="0" fontId="4" fillId="0" borderId="6" xfId="0" applyFont="1" applyBorder="1" applyAlignment="1">
      <alignment horizontal="left"/>
    </xf>
    <xf numFmtId="3" fontId="2" fillId="0" borderId="9" xfId="0" applyNumberFormat="1" applyFont="1" applyBorder="1" applyAlignment="1">
      <alignment horizontal="right" indent="2"/>
    </xf>
    <xf numFmtId="3" fontId="2" fillId="0" borderId="10" xfId="0" applyNumberFormat="1" applyFont="1" applyBorder="1" applyAlignment="1">
      <alignment horizontal="right" indent="2"/>
    </xf>
    <xf numFmtId="3" fontId="2" fillId="0" borderId="38" xfId="0" applyNumberFormat="1" applyFont="1" applyBorder="1" applyAlignment="1">
      <alignment horizontal="right" indent="2"/>
    </xf>
    <xf numFmtId="3" fontId="2" fillId="0" borderId="27" xfId="0" applyNumberFormat="1" applyFont="1" applyBorder="1" applyAlignment="1">
      <alignment horizontal="right" indent="2"/>
    </xf>
    <xf numFmtId="0" fontId="4" fillId="0" borderId="10" xfId="0" applyFont="1" applyBorder="1" applyAlignment="1">
      <alignment horizontal="left"/>
    </xf>
    <xf numFmtId="3" fontId="2" fillId="0" borderId="12" xfId="0" applyNumberFormat="1" applyFont="1" applyBorder="1" applyAlignment="1">
      <alignment horizontal="right" indent="2"/>
    </xf>
    <xf numFmtId="3" fontId="2" fillId="0" borderId="11" xfId="0" applyNumberFormat="1" applyFont="1" applyBorder="1" applyAlignment="1">
      <alignment horizontal="right" indent="2"/>
    </xf>
    <xf numFmtId="3" fontId="2" fillId="0" borderId="39" xfId="0" applyNumberFormat="1" applyFont="1" applyBorder="1" applyAlignment="1">
      <alignment horizontal="right" indent="2"/>
    </xf>
    <xf numFmtId="3" fontId="2" fillId="0" borderId="25" xfId="0" applyNumberFormat="1" applyFont="1" applyBorder="1" applyAlignment="1">
      <alignment horizontal="right" indent="2"/>
    </xf>
    <xf numFmtId="0" fontId="4" fillId="0" borderId="11" xfId="0" applyFont="1" applyBorder="1" applyAlignment="1">
      <alignment horizontal="left"/>
    </xf>
    <xf numFmtId="3" fontId="2" fillId="0" borderId="8" xfId="0" applyNumberFormat="1" applyFont="1" applyBorder="1" applyAlignment="1">
      <alignment horizontal="right" indent="2"/>
    </xf>
    <xf numFmtId="3" fontId="2" fillId="0" borderId="7" xfId="0" applyNumberFormat="1" applyFont="1" applyBorder="1" applyAlignment="1">
      <alignment horizontal="right" indent="2"/>
    </xf>
    <xf numFmtId="3" fontId="2" fillId="0" borderId="40" xfId="0" applyNumberFormat="1" applyFont="1" applyBorder="1" applyAlignment="1">
      <alignment horizontal="right" indent="2"/>
    </xf>
    <xf numFmtId="3" fontId="2" fillId="0" borderId="28" xfId="0" applyNumberFormat="1" applyFont="1" applyBorder="1" applyAlignment="1">
      <alignment horizontal="right" indent="2"/>
    </xf>
    <xf numFmtId="0" fontId="4" fillId="0" borderId="7" xfId="0" applyFont="1" applyBorder="1" applyAlignment="1">
      <alignment horizontal="left"/>
    </xf>
    <xf numFmtId="0" fontId="4" fillId="4" borderId="0" xfId="0" applyFont="1" applyFill="1" applyBorder="1" applyAlignment="1">
      <alignment horizontal="left"/>
    </xf>
    <xf numFmtId="0" fontId="4" fillId="3" borderId="5"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6" fillId="3" borderId="41" xfId="0" applyFont="1" applyFill="1" applyBorder="1" applyAlignment="1">
      <alignment horizontal="left" vertical="center"/>
    </xf>
    <xf numFmtId="0" fontId="4" fillId="3" borderId="2" xfId="0" applyFont="1" applyFill="1" applyBorder="1" applyAlignment="1">
      <alignment horizontal="center" vertical="center"/>
    </xf>
    <xf numFmtId="3" fontId="2" fillId="0" borderId="0" xfId="0" applyNumberFormat="1" applyFont="1" applyAlignment="1">
      <alignment horizontal="left"/>
    </xf>
    <xf numFmtId="165" fontId="2" fillId="0" borderId="6" xfId="0" applyNumberFormat="1" applyFont="1" applyBorder="1"/>
    <xf numFmtId="165" fontId="2" fillId="0" borderId="24" xfId="0" applyNumberFormat="1" applyFont="1" applyBorder="1"/>
    <xf numFmtId="3" fontId="6" fillId="0" borderId="6" xfId="0" applyNumberFormat="1" applyFont="1" applyBorder="1" applyAlignment="1">
      <alignment horizontal="left"/>
    </xf>
    <xf numFmtId="165" fontId="2" fillId="0" borderId="29" xfId="0" applyNumberFormat="1" applyFont="1" applyBorder="1"/>
    <xf numFmtId="3" fontId="2" fillId="0" borderId="6" xfId="0" applyNumberFormat="1" applyFont="1" applyBorder="1"/>
    <xf numFmtId="3" fontId="2" fillId="0" borderId="29" xfId="0" applyNumberFormat="1" applyFont="1" applyBorder="1"/>
    <xf numFmtId="3" fontId="2" fillId="0" borderId="42" xfId="0" applyNumberFormat="1" applyFont="1" applyBorder="1"/>
    <xf numFmtId="165" fontId="2" fillId="0" borderId="2" xfId="0" applyNumberFormat="1" applyFont="1" applyBorder="1"/>
    <xf numFmtId="165" fontId="2" fillId="0" borderId="43" xfId="0" applyNumberFormat="1" applyFont="1" applyBorder="1"/>
    <xf numFmtId="3" fontId="6" fillId="0" borderId="2" xfId="0" applyNumberFormat="1" applyFont="1" applyBorder="1" applyAlignment="1">
      <alignment horizontal="left"/>
    </xf>
    <xf numFmtId="0" fontId="2" fillId="0" borderId="7" xfId="0" applyFont="1" applyFill="1" applyBorder="1"/>
    <xf numFmtId="0" fontId="2" fillId="0" borderId="30" xfId="0" applyFont="1" applyFill="1" applyBorder="1" applyAlignment="1">
      <alignment horizontal="left"/>
    </xf>
    <xf numFmtId="0" fontId="2" fillId="0" borderId="7" xfId="0" applyFont="1" applyBorder="1" applyAlignment="1">
      <alignment horizontal="left"/>
    </xf>
    <xf numFmtId="3" fontId="2" fillId="0" borderId="8" xfId="0" applyNumberFormat="1" applyFont="1" applyBorder="1" applyAlignment="1">
      <alignment horizontal="left"/>
    </xf>
    <xf numFmtId="0" fontId="2" fillId="0" borderId="28" xfId="0" applyFont="1" applyBorder="1" applyAlignment="1">
      <alignment horizontal="left"/>
    </xf>
    <xf numFmtId="165" fontId="2" fillId="0" borderId="10" xfId="0" applyNumberFormat="1" applyFont="1" applyBorder="1"/>
    <xf numFmtId="165" fontId="2" fillId="0" borderId="27" xfId="0" applyNumberFormat="1" applyFont="1" applyBorder="1"/>
    <xf numFmtId="3" fontId="6" fillId="0" borderId="10" xfId="0" applyNumberFormat="1" applyFont="1" applyBorder="1" applyAlignment="1">
      <alignment horizontal="left"/>
    </xf>
    <xf numFmtId="165" fontId="2" fillId="0" borderId="12" xfId="0" applyNumberFormat="1" applyFont="1" applyBorder="1"/>
    <xf numFmtId="3" fontId="2" fillId="0" borderId="10" xfId="0" applyNumberFormat="1" applyFont="1" applyBorder="1"/>
    <xf numFmtId="3" fontId="2" fillId="0" borderId="9" xfId="0" applyNumberFormat="1" applyFont="1" applyBorder="1"/>
    <xf numFmtId="3" fontId="2" fillId="0" borderId="27" xfId="0" applyNumberFormat="1" applyFont="1" applyBorder="1"/>
    <xf numFmtId="165" fontId="2" fillId="0" borderId="11" xfId="0" applyNumberFormat="1" applyFont="1" applyBorder="1"/>
    <xf numFmtId="165" fontId="2" fillId="0" borderId="25" xfId="0" applyNumberFormat="1" applyFont="1" applyBorder="1"/>
    <xf numFmtId="3" fontId="6" fillId="0" borderId="11" xfId="0" applyNumberFormat="1" applyFont="1" applyBorder="1" applyAlignment="1">
      <alignment horizontal="left"/>
    </xf>
    <xf numFmtId="3" fontId="2" fillId="0" borderId="11" xfId="0" applyNumberFormat="1" applyFont="1" applyBorder="1"/>
    <xf numFmtId="3" fontId="2" fillId="0" borderId="25" xfId="0" applyNumberFormat="1" applyFont="1" applyBorder="1"/>
    <xf numFmtId="165" fontId="2" fillId="0" borderId="14" xfId="0" applyNumberFormat="1" applyFont="1" applyBorder="1"/>
    <xf numFmtId="165" fontId="2" fillId="0" borderId="26" xfId="0" applyNumberFormat="1" applyFont="1" applyBorder="1"/>
    <xf numFmtId="3" fontId="6" fillId="0" borderId="14" xfId="0" applyNumberFormat="1" applyFont="1" applyBorder="1" applyAlignment="1">
      <alignment horizontal="left"/>
    </xf>
    <xf numFmtId="3" fontId="2" fillId="0" borderId="14" xfId="0" applyNumberFormat="1" applyFont="1" applyBorder="1"/>
    <xf numFmtId="3" fontId="2" fillId="0" borderId="26" xfId="0" applyNumberFormat="1" applyFont="1" applyBorder="1"/>
    <xf numFmtId="165" fontId="6" fillId="4" borderId="3" xfId="0" applyNumberFormat="1" applyFont="1" applyFill="1" applyBorder="1"/>
    <xf numFmtId="165" fontId="6" fillId="4" borderId="44" xfId="0" applyNumberFormat="1" applyFont="1" applyFill="1" applyBorder="1"/>
    <xf numFmtId="0" fontId="6" fillId="4" borderId="3" xfId="0" applyFont="1" applyFill="1" applyBorder="1" applyAlignment="1">
      <alignment horizontal="left"/>
    </xf>
    <xf numFmtId="165" fontId="6" fillId="4" borderId="4" xfId="0" applyNumberFormat="1" applyFont="1" applyFill="1" applyBorder="1"/>
    <xf numFmtId="3" fontId="6" fillId="4" borderId="3" xfId="0" applyNumberFormat="1" applyFont="1" applyFill="1" applyBorder="1" applyAlignment="1">
      <alignment horizontal="right"/>
    </xf>
    <xf numFmtId="3" fontId="6" fillId="4" borderId="4" xfId="0" applyNumberFormat="1" applyFont="1" applyFill="1" applyBorder="1" applyAlignment="1">
      <alignment horizontal="right"/>
    </xf>
    <xf numFmtId="3" fontId="6" fillId="4" borderId="44" xfId="0" applyNumberFormat="1" applyFont="1" applyFill="1" applyBorder="1" applyAlignment="1">
      <alignment horizontal="right"/>
    </xf>
    <xf numFmtId="0" fontId="6" fillId="3" borderId="41" xfId="0" applyFont="1" applyFill="1" applyBorder="1" applyAlignment="1">
      <alignment horizontal="center" vertical="center"/>
    </xf>
    <xf numFmtId="0" fontId="2" fillId="0" borderId="0" xfId="0" applyFont="1" applyAlignment="1">
      <alignment vertical="center"/>
    </xf>
    <xf numFmtId="0" fontId="6" fillId="3" borderId="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6" xfId="0" applyFont="1" applyFill="1" applyBorder="1" applyAlignment="1">
      <alignment horizontal="center" vertical="center" wrapText="1"/>
    </xf>
    <xf numFmtId="168" fontId="2" fillId="0" borderId="0" xfId="0" applyNumberFormat="1" applyFont="1" applyFill="1"/>
    <xf numFmtId="3" fontId="2" fillId="0" borderId="0" xfId="0" applyNumberFormat="1" applyFont="1" applyFill="1" applyBorder="1"/>
    <xf numFmtId="165" fontId="2" fillId="0" borderId="5" xfId="0" applyNumberFormat="1" applyFont="1" applyBorder="1"/>
    <xf numFmtId="0" fontId="0" fillId="0" borderId="6" xfId="0" applyNumberFormat="1" applyBorder="1"/>
    <xf numFmtId="0" fontId="0" fillId="0" borderId="24" xfId="0" applyNumberFormat="1" applyBorder="1"/>
    <xf numFmtId="165" fontId="2" fillId="0" borderId="8" xfId="0" applyNumberFormat="1" applyFont="1" applyFill="1" applyBorder="1"/>
    <xf numFmtId="0" fontId="6" fillId="0" borderId="7" xfId="0" applyFont="1" applyFill="1" applyBorder="1" applyAlignment="1">
      <alignment horizontal="left"/>
    </xf>
    <xf numFmtId="0" fontId="2" fillId="0" borderId="7" xfId="0" applyFont="1" applyBorder="1"/>
    <xf numFmtId="165" fontId="2" fillId="0" borderId="9" xfId="0" applyNumberFormat="1" applyFont="1" applyFill="1" applyBorder="1"/>
    <xf numFmtId="0" fontId="6" fillId="0" borderId="10" xfId="0" applyFont="1" applyFill="1" applyBorder="1" applyAlignment="1">
      <alignment horizontal="left"/>
    </xf>
    <xf numFmtId="0" fontId="6" fillId="0" borderId="47" xfId="0" applyFont="1" applyFill="1" applyBorder="1"/>
    <xf numFmtId="165" fontId="6" fillId="4" borderId="19" xfId="0" applyNumberFormat="1" applyFont="1" applyFill="1" applyBorder="1"/>
    <xf numFmtId="0" fontId="6" fillId="4" borderId="2" xfId="0" applyFont="1" applyFill="1" applyBorder="1" applyAlignment="1">
      <alignment horizontal="left"/>
    </xf>
    <xf numFmtId="0" fontId="6" fillId="3" borderId="45" xfId="0" applyFont="1" applyFill="1" applyBorder="1" applyAlignment="1">
      <alignment horizontal="center"/>
    </xf>
    <xf numFmtId="0" fontId="2" fillId="3" borderId="9" xfId="0" applyFont="1" applyFill="1" applyBorder="1" applyAlignment="1">
      <alignment horizontal="center" vertical="center"/>
    </xf>
    <xf numFmtId="0" fontId="5" fillId="0" borderId="0" xfId="15" applyFont="1" applyAlignment="1">
      <alignment horizontal="left"/>
    </xf>
    <xf numFmtId="169" fontId="3" fillId="0" borderId="0" xfId="18" applyBorder="1" applyAlignment="1">
      <alignment horizontal="right" indent="2"/>
    </xf>
    <xf numFmtId="169" fontId="3" fillId="0" borderId="5" xfId="18" applyBorder="1" applyAlignment="1">
      <alignment horizontal="right" indent="2"/>
    </xf>
    <xf numFmtId="169" fontId="3" fillId="0" borderId="24" xfId="18" applyBorder="1" applyAlignment="1">
      <alignment horizontal="right" indent="2"/>
    </xf>
    <xf numFmtId="0" fontId="4" fillId="0" borderId="6" xfId="15" applyFont="1" applyBorder="1" applyAlignment="1">
      <alignment horizontal="left"/>
    </xf>
    <xf numFmtId="169" fontId="3" fillId="0" borderId="12" xfId="18" applyBorder="1" applyAlignment="1">
      <alignment horizontal="right" indent="2"/>
    </xf>
    <xf numFmtId="169" fontId="3" fillId="0" borderId="25" xfId="18" applyBorder="1" applyAlignment="1">
      <alignment horizontal="right" indent="2"/>
    </xf>
    <xf numFmtId="0" fontId="4" fillId="0" borderId="11" xfId="15" applyFont="1" applyBorder="1" applyAlignment="1">
      <alignment horizontal="left"/>
    </xf>
    <xf numFmtId="0" fontId="4" fillId="3" borderId="20" xfId="15" applyFont="1" applyFill="1" applyBorder="1" applyAlignment="1">
      <alignment horizontal="center" vertical="center" wrapText="1"/>
    </xf>
    <xf numFmtId="0" fontId="3" fillId="0" borderId="41" xfId="15" applyFont="1" applyBorder="1"/>
    <xf numFmtId="169" fontId="3" fillId="0" borderId="9" xfId="18" applyBorder="1" applyAlignment="1">
      <alignment horizontal="right" indent="2"/>
    </xf>
    <xf numFmtId="169" fontId="3" fillId="0" borderId="27" xfId="18" applyBorder="1" applyAlignment="1">
      <alignment horizontal="right" indent="2"/>
    </xf>
    <xf numFmtId="0" fontId="4" fillId="0" borderId="10" xfId="15" applyFont="1" applyBorder="1" applyAlignment="1">
      <alignment horizontal="left"/>
    </xf>
    <xf numFmtId="0" fontId="4" fillId="3" borderId="51" xfId="15" applyFont="1" applyFill="1" applyBorder="1" applyAlignment="1">
      <alignment horizontal="center" vertical="center" wrapText="1"/>
    </xf>
    <xf numFmtId="0" fontId="17" fillId="0" borderId="0" xfId="15" applyFont="1" applyAlignment="1">
      <alignment horizontal="left" wrapText="1"/>
    </xf>
    <xf numFmtId="0" fontId="2" fillId="0" borderId="0" xfId="15" applyFont="1" applyAlignment="1">
      <alignment horizontal="left" wrapText="1"/>
    </xf>
    <xf numFmtId="166" fontId="3" fillId="0" borderId="5" xfId="18" applyNumberFormat="1" applyFont="1" applyBorder="1" applyAlignment="1">
      <alignment horizontal="right" indent="2"/>
    </xf>
    <xf numFmtId="166" fontId="3" fillId="0" borderId="53" xfId="15" applyNumberFormat="1" applyFont="1" applyBorder="1"/>
    <xf numFmtId="166" fontId="3" fillId="0" borderId="13" xfId="18" applyNumberFormat="1" applyFont="1" applyBorder="1" applyAlignment="1">
      <alignment horizontal="right" indent="2"/>
    </xf>
    <xf numFmtId="166" fontId="3" fillId="0" borderId="54" xfId="15" applyNumberFormat="1" applyFont="1" applyBorder="1"/>
    <xf numFmtId="0" fontId="4" fillId="0" borderId="14" xfId="15" applyFont="1" applyBorder="1" applyAlignment="1">
      <alignment horizontal="left"/>
    </xf>
    <xf numFmtId="166" fontId="3" fillId="0" borderId="32" xfId="18" applyNumberFormat="1" applyFont="1" applyBorder="1" applyAlignment="1">
      <alignment horizontal="right" indent="2"/>
    </xf>
    <xf numFmtId="166" fontId="3" fillId="0" borderId="55" xfId="15" applyNumberFormat="1" applyFont="1" applyBorder="1"/>
    <xf numFmtId="0" fontId="4" fillId="0" borderId="36" xfId="15" applyFont="1" applyBorder="1" applyAlignment="1">
      <alignment horizontal="left"/>
    </xf>
    <xf numFmtId="166" fontId="3" fillId="0" borderId="12" xfId="18" applyNumberFormat="1" applyFont="1" applyBorder="1" applyAlignment="1">
      <alignment horizontal="right" indent="2"/>
    </xf>
    <xf numFmtId="166" fontId="3" fillId="0" borderId="56" xfId="15" applyNumberFormat="1" applyFont="1" applyBorder="1"/>
    <xf numFmtId="166" fontId="3" fillId="0" borderId="8" xfId="18" applyNumberFormat="1" applyFont="1" applyFill="1" applyBorder="1" applyAlignment="1">
      <alignment horizontal="right" indent="2"/>
    </xf>
    <xf numFmtId="166" fontId="3" fillId="0" borderId="57" xfId="15" applyNumberFormat="1" applyFont="1" applyBorder="1"/>
    <xf numFmtId="0" fontId="4" fillId="0" borderId="7" xfId="15" applyFont="1" applyFill="1" applyBorder="1" applyAlignment="1">
      <alignment horizontal="left" vertical="center"/>
    </xf>
    <xf numFmtId="0" fontId="4" fillId="4" borderId="2" xfId="15" applyFont="1" applyFill="1" applyBorder="1" applyAlignment="1">
      <alignment horizontal="left" vertical="center"/>
    </xf>
    <xf numFmtId="0" fontId="4" fillId="3" borderId="59" xfId="15" applyFont="1" applyFill="1" applyBorder="1" applyAlignment="1">
      <alignment horizontal="center" vertical="center" wrapText="1"/>
    </xf>
    <xf numFmtId="0" fontId="4" fillId="3" borderId="35" xfId="15" applyFont="1" applyFill="1" applyBorder="1" applyAlignment="1">
      <alignment horizontal="center" vertical="center" wrapText="1"/>
    </xf>
    <xf numFmtId="0" fontId="6" fillId="0" borderId="0" xfId="15" applyFont="1" applyAlignment="1">
      <alignment horizontal="left"/>
    </xf>
    <xf numFmtId="0" fontId="4" fillId="0" borderId="0" xfId="15" applyFont="1" applyAlignment="1">
      <alignment horizontal="left"/>
    </xf>
    <xf numFmtId="169" fontId="3" fillId="0" borderId="5" xfId="18" applyFont="1" applyBorder="1" applyAlignment="1">
      <alignment horizontal="right" indent="2"/>
    </xf>
    <xf numFmtId="169" fontId="3" fillId="0" borderId="24" xfId="18" applyFont="1" applyBorder="1" applyAlignment="1">
      <alignment horizontal="right" indent="2"/>
    </xf>
    <xf numFmtId="169" fontId="3" fillId="0" borderId="13" xfId="18" applyFont="1" applyBorder="1" applyAlignment="1">
      <alignment horizontal="right" indent="2"/>
    </xf>
    <xf numFmtId="169" fontId="3" fillId="0" borderId="26" xfId="18" applyFont="1" applyBorder="1" applyAlignment="1">
      <alignment horizontal="right" indent="2"/>
    </xf>
    <xf numFmtId="169" fontId="3" fillId="0" borderId="32" xfId="18" applyFont="1" applyBorder="1" applyAlignment="1">
      <alignment horizontal="right" indent="2"/>
    </xf>
    <xf numFmtId="169" fontId="3" fillId="0" borderId="37" xfId="18" applyFont="1" applyBorder="1" applyAlignment="1">
      <alignment horizontal="right" indent="2"/>
    </xf>
    <xf numFmtId="169" fontId="3" fillId="0" borderId="12" xfId="18" applyFont="1" applyBorder="1" applyAlignment="1">
      <alignment horizontal="right" indent="2"/>
    </xf>
    <xf numFmtId="169" fontId="3" fillId="0" borderId="25" xfId="18" applyFont="1" applyBorder="1" applyAlignment="1">
      <alignment horizontal="right" indent="2"/>
    </xf>
    <xf numFmtId="169" fontId="3" fillId="0" borderId="8" xfId="18" applyFont="1" applyFill="1" applyBorder="1" applyAlignment="1">
      <alignment horizontal="right" indent="2"/>
    </xf>
    <xf numFmtId="169" fontId="3" fillId="0" borderId="28" xfId="18" applyFont="1" applyFill="1" applyBorder="1" applyAlignment="1">
      <alignment horizontal="right" indent="2"/>
    </xf>
    <xf numFmtId="165" fontId="3" fillId="0" borderId="0" xfId="15" applyNumberFormat="1" applyFont="1"/>
    <xf numFmtId="170" fontId="3" fillId="0" borderId="0" xfId="15" applyNumberFormat="1" applyFont="1"/>
    <xf numFmtId="170" fontId="3" fillId="0" borderId="0" xfId="18" applyNumberFormat="1" applyFont="1" applyBorder="1" applyAlignment="1">
      <alignment horizontal="right" indent="2"/>
    </xf>
    <xf numFmtId="0" fontId="3" fillId="0" borderId="0" xfId="15" applyFont="1" applyBorder="1" applyAlignment="1">
      <alignment horizontal="left" indent="2"/>
    </xf>
    <xf numFmtId="165" fontId="3" fillId="0" borderId="12" xfId="15" applyNumberFormat="1" applyFont="1" applyBorder="1"/>
    <xf numFmtId="165" fontId="3" fillId="0" borderId="25" xfId="15" applyNumberFormat="1" applyFont="1" applyBorder="1"/>
    <xf numFmtId="170" fontId="3" fillId="0" borderId="12" xfId="18" applyNumberFormat="1" applyFont="1" applyBorder="1" applyAlignment="1">
      <alignment horizontal="right" indent="2"/>
    </xf>
    <xf numFmtId="170" fontId="3" fillId="0" borderId="25" xfId="18" applyNumberFormat="1" applyFont="1" applyBorder="1" applyAlignment="1">
      <alignment horizontal="right" indent="2"/>
    </xf>
    <xf numFmtId="0" fontId="4" fillId="0" borderId="11" xfId="15" applyFont="1" applyBorder="1" applyAlignment="1">
      <alignment horizontal="left" indent="2"/>
    </xf>
    <xf numFmtId="165" fontId="3" fillId="0" borderId="13" xfId="15" applyNumberFormat="1" applyFont="1" applyBorder="1"/>
    <xf numFmtId="165" fontId="3" fillId="0" borderId="26" xfId="15" applyNumberFormat="1" applyFont="1" applyBorder="1"/>
    <xf numFmtId="170" fontId="3" fillId="0" borderId="9" xfId="18" applyNumberFormat="1" applyFont="1" applyBorder="1" applyAlignment="1">
      <alignment horizontal="right" indent="2"/>
    </xf>
    <xf numFmtId="165" fontId="3" fillId="0" borderId="61" xfId="15" applyNumberFormat="1" applyFont="1" applyBorder="1"/>
    <xf numFmtId="165" fontId="3" fillId="0" borderId="62" xfId="15" applyNumberFormat="1" applyFont="1" applyBorder="1"/>
    <xf numFmtId="170" fontId="3" fillId="0" borderId="13" xfId="18" applyNumberFormat="1" applyFont="1" applyBorder="1" applyAlignment="1">
      <alignment horizontal="right" indent="2"/>
    </xf>
    <xf numFmtId="170" fontId="3" fillId="0" borderId="26" xfId="18" applyNumberFormat="1" applyFont="1" applyBorder="1" applyAlignment="1">
      <alignment horizontal="right" indent="2"/>
    </xf>
    <xf numFmtId="0" fontId="4" fillId="0" borderId="14" xfId="15" applyFont="1" applyBorder="1" applyAlignment="1">
      <alignment horizontal="left" indent="2"/>
    </xf>
    <xf numFmtId="0" fontId="4" fillId="3" borderId="63" xfId="15" applyFont="1" applyFill="1" applyBorder="1" applyAlignment="1">
      <alignment horizontal="center" vertical="center"/>
    </xf>
    <xf numFmtId="0" fontId="4" fillId="3" borderId="42" xfId="15" applyFont="1" applyFill="1" applyBorder="1" applyAlignment="1">
      <alignment horizontal="center" vertical="center"/>
    </xf>
    <xf numFmtId="0" fontId="4" fillId="3" borderId="64" xfId="15" applyFont="1" applyFill="1" applyBorder="1" applyAlignment="1">
      <alignment horizontal="center" vertical="center"/>
    </xf>
    <xf numFmtId="0" fontId="2" fillId="0" borderId="25" xfId="0" applyNumberFormat="1" applyFont="1" applyBorder="1"/>
    <xf numFmtId="0" fontId="2" fillId="0" borderId="11" xfId="0" applyNumberFormat="1" applyFont="1" applyBorder="1"/>
    <xf numFmtId="0" fontId="2" fillId="0" borderId="27" xfId="0" applyNumberFormat="1" applyFont="1" applyBorder="1"/>
    <xf numFmtId="0" fontId="2" fillId="0" borderId="10" xfId="0" applyNumberFormat="1" applyFont="1" applyBorder="1"/>
    <xf numFmtId="3" fontId="6" fillId="4" borderId="35" xfId="0" applyNumberFormat="1" applyFont="1" applyFill="1" applyBorder="1" applyAlignment="1">
      <alignment horizontal="right" indent="2"/>
    </xf>
    <xf numFmtId="3" fontId="6" fillId="4" borderId="34" xfId="0" applyNumberFormat="1" applyFont="1" applyFill="1" applyBorder="1" applyAlignment="1">
      <alignment horizontal="right" indent="2"/>
    </xf>
    <xf numFmtId="3" fontId="6" fillId="4" borderId="0" xfId="0" applyNumberFormat="1" applyFont="1" applyFill="1" applyBorder="1" applyAlignment="1">
      <alignment horizontal="right" indent="2"/>
    </xf>
    <xf numFmtId="3" fontId="6" fillId="4" borderId="20" xfId="0" applyNumberFormat="1" applyFont="1" applyFill="1" applyBorder="1" applyAlignment="1">
      <alignment horizontal="right" indent="2"/>
    </xf>
    <xf numFmtId="0" fontId="4" fillId="0" borderId="10" xfId="15" applyFont="1" applyBorder="1" applyAlignment="1">
      <alignment horizontal="left" indent="2"/>
    </xf>
    <xf numFmtId="170" fontId="3" fillId="0" borderId="27" xfId="18" applyNumberFormat="1" applyFont="1" applyBorder="1" applyAlignment="1">
      <alignment horizontal="right" indent="2"/>
    </xf>
    <xf numFmtId="165" fontId="3" fillId="0" borderId="27" xfId="15" applyNumberFormat="1" applyFont="1" applyBorder="1"/>
    <xf numFmtId="165" fontId="3" fillId="0" borderId="9" xfId="15" applyNumberFormat="1" applyFont="1" applyBorder="1"/>
    <xf numFmtId="169" fontId="3" fillId="0" borderId="27" xfId="18" applyFont="1" applyBorder="1" applyAlignment="1">
      <alignment horizontal="right" indent="2"/>
    </xf>
    <xf numFmtId="169" fontId="3" fillId="0" borderId="9" xfId="18" applyFont="1" applyBorder="1" applyAlignment="1">
      <alignment horizontal="right" indent="2"/>
    </xf>
    <xf numFmtId="0" fontId="4" fillId="0" borderId="68" xfId="15" applyFont="1" applyBorder="1" applyAlignment="1">
      <alignment horizontal="left" indent="2"/>
    </xf>
    <xf numFmtId="3" fontId="2" fillId="0" borderId="69" xfId="0" applyNumberFormat="1" applyFont="1" applyBorder="1"/>
    <xf numFmtId="3" fontId="2" fillId="0" borderId="70" xfId="0" applyNumberFormat="1" applyFont="1" applyBorder="1"/>
    <xf numFmtId="3" fontId="2" fillId="0" borderId="71" xfId="0" applyNumberFormat="1" applyFont="1" applyBorder="1"/>
    <xf numFmtId="0" fontId="4" fillId="0" borderId="41" xfId="0" applyFont="1" applyBorder="1" applyAlignment="1">
      <alignment horizontal="left"/>
    </xf>
    <xf numFmtId="3" fontId="2" fillId="0" borderId="42" xfId="0" applyNumberFormat="1" applyFont="1" applyBorder="1" applyAlignment="1">
      <alignment horizontal="right" indent="2"/>
    </xf>
    <xf numFmtId="3" fontId="2" fillId="0" borderId="72" xfId="0" applyNumberFormat="1" applyFont="1" applyBorder="1" applyAlignment="1">
      <alignment horizontal="right" indent="2"/>
    </xf>
    <xf numFmtId="3" fontId="2" fillId="0" borderId="41" xfId="0" applyNumberFormat="1" applyFont="1" applyBorder="1" applyAlignment="1">
      <alignment horizontal="right" indent="2"/>
    </xf>
    <xf numFmtId="3" fontId="2" fillId="0" borderId="29" xfId="0" applyNumberFormat="1" applyFont="1" applyBorder="1" applyAlignment="1">
      <alignment horizontal="right" indent="2"/>
    </xf>
    <xf numFmtId="3" fontId="2" fillId="0" borderId="45" xfId="0" applyNumberFormat="1" applyFont="1" applyBorder="1" applyAlignment="1">
      <alignment horizontal="right" indent="2"/>
    </xf>
    <xf numFmtId="3" fontId="6" fillId="0" borderId="0" xfId="0" applyNumberFormat="1" applyFont="1" applyBorder="1" applyAlignment="1">
      <alignment horizontal="left"/>
    </xf>
    <xf numFmtId="165" fontId="2" fillId="0" borderId="0" xfId="0" applyNumberFormat="1" applyFont="1" applyBorder="1"/>
    <xf numFmtId="0" fontId="4" fillId="3" borderId="73" xfId="15" applyFont="1" applyFill="1" applyBorder="1" applyAlignment="1">
      <alignment horizontal="center" vertical="center" wrapText="1"/>
    </xf>
    <xf numFmtId="169" fontId="3" fillId="0" borderId="26" xfId="18" applyBorder="1" applyAlignment="1">
      <alignment horizontal="right" indent="2"/>
    </xf>
    <xf numFmtId="169" fontId="3" fillId="0" borderId="13" xfId="18" applyBorder="1" applyAlignment="1">
      <alignment horizontal="right" indent="2"/>
    </xf>
    <xf numFmtId="0" fontId="4" fillId="4" borderId="3" xfId="15" applyFont="1" applyFill="1" applyBorder="1" applyAlignment="1">
      <alignment horizontal="left" wrapText="1"/>
    </xf>
    <xf numFmtId="169" fontId="4" fillId="4" borderId="43" xfId="18" applyFont="1" applyFill="1" applyBorder="1" applyAlignment="1">
      <alignment horizontal="right" indent="2"/>
    </xf>
    <xf numFmtId="169" fontId="4" fillId="4" borderId="19" xfId="18" applyFont="1" applyFill="1" applyBorder="1" applyAlignment="1">
      <alignment horizontal="right" indent="2"/>
    </xf>
    <xf numFmtId="0" fontId="4" fillId="0" borderId="0" xfId="15" applyFont="1"/>
    <xf numFmtId="166" fontId="4" fillId="4" borderId="58" xfId="15" applyNumberFormat="1" applyFont="1" applyFill="1" applyBorder="1"/>
    <xf numFmtId="166" fontId="4" fillId="4" borderId="19" xfId="18" applyNumberFormat="1" applyFont="1" applyFill="1" applyBorder="1" applyAlignment="1">
      <alignment horizontal="right" indent="2"/>
    </xf>
    <xf numFmtId="169" fontId="4" fillId="4" borderId="44" xfId="18" applyFont="1" applyFill="1" applyBorder="1" applyAlignment="1">
      <alignment horizontal="right" indent="2"/>
    </xf>
    <xf numFmtId="169" fontId="4" fillId="4" borderId="4" xfId="18" applyFont="1" applyFill="1" applyBorder="1" applyAlignment="1">
      <alignment horizontal="right" indent="2"/>
    </xf>
    <xf numFmtId="3" fontId="6" fillId="4" borderId="4" xfId="0" applyNumberFormat="1" applyFont="1" applyFill="1" applyBorder="1"/>
    <xf numFmtId="165" fontId="2" fillId="0" borderId="9" xfId="0" applyNumberFormat="1" applyFont="1" applyBorder="1"/>
    <xf numFmtId="165" fontId="2" fillId="0" borderId="13" xfId="0" applyNumberFormat="1" applyFont="1" applyBorder="1"/>
    <xf numFmtId="3" fontId="2" fillId="0" borderId="16" xfId="0" applyNumberFormat="1" applyFont="1" applyBorder="1"/>
    <xf numFmtId="3" fontId="2" fillId="0" borderId="23" xfId="0" applyNumberFormat="1" applyFont="1" applyBorder="1"/>
    <xf numFmtId="3" fontId="2" fillId="0" borderId="74" xfId="0" applyNumberFormat="1" applyFont="1" applyBorder="1"/>
    <xf numFmtId="3" fontId="2" fillId="0" borderId="75" xfId="0" applyNumberFormat="1" applyFont="1" applyBorder="1"/>
    <xf numFmtId="3" fontId="2" fillId="0" borderId="20" xfId="0" applyNumberFormat="1" applyFont="1" applyBorder="1"/>
    <xf numFmtId="3" fontId="2" fillId="0" borderId="11" xfId="0" applyNumberFormat="1" applyFont="1" applyBorder="1" applyAlignment="1">
      <alignment horizontal="right"/>
    </xf>
    <xf numFmtId="3" fontId="2" fillId="0" borderId="25" xfId="0" applyNumberFormat="1" applyFont="1" applyBorder="1" applyAlignment="1">
      <alignment horizontal="right"/>
    </xf>
    <xf numFmtId="3" fontId="2" fillId="0" borderId="12" xfId="0" applyNumberFormat="1" applyFont="1" applyBorder="1" applyAlignment="1">
      <alignment horizontal="right"/>
    </xf>
    <xf numFmtId="165" fontId="2" fillId="0" borderId="74" xfId="0" applyNumberFormat="1" applyFont="1" applyBorder="1"/>
    <xf numFmtId="165" fontId="2" fillId="0" borderId="75" xfId="0" applyNumberFormat="1" applyFont="1" applyBorder="1"/>
    <xf numFmtId="0" fontId="4" fillId="3" borderId="7" xfId="1" applyNumberFormat="1" applyFont="1" applyFill="1" applyBorder="1" applyAlignment="1">
      <alignment horizontal="center" vertical="center" wrapText="1"/>
    </xf>
    <xf numFmtId="0" fontId="4" fillId="3" borderId="10" xfId="1" applyNumberFormat="1" applyFont="1" applyFill="1" applyBorder="1" applyAlignment="1">
      <alignment horizontal="center" vertical="center" wrapText="1"/>
    </xf>
    <xf numFmtId="4" fontId="4" fillId="3" borderId="2" xfId="1" applyNumberFormat="1" applyFont="1" applyFill="1" applyBorder="1" applyAlignment="1">
      <alignment horizontal="left" vertical="center"/>
    </xf>
    <xf numFmtId="4" fontId="4" fillId="3" borderId="0" xfId="1" applyNumberFormat="1" applyFont="1" applyFill="1" applyBorder="1" applyAlignment="1">
      <alignment horizontal="left" vertical="center"/>
    </xf>
    <xf numFmtId="0" fontId="4" fillId="3" borderId="8" xfId="1" applyNumberFormat="1" applyFont="1" applyFill="1" applyBorder="1" applyAlignment="1">
      <alignment horizontal="center" vertical="center" wrapText="1"/>
    </xf>
    <xf numFmtId="0" fontId="4" fillId="3" borderId="18" xfId="1" applyNumberFormat="1" applyFont="1" applyFill="1" applyBorder="1" applyAlignment="1">
      <alignment horizontal="center" vertical="center" wrapText="1"/>
    </xf>
    <xf numFmtId="0" fontId="4" fillId="3" borderId="27" xfId="15" applyFont="1" applyFill="1" applyBorder="1" applyAlignment="1">
      <alignment horizontal="center" vertical="center"/>
    </xf>
    <xf numFmtId="0" fontId="4" fillId="3" borderId="0" xfId="15" applyFont="1" applyFill="1" applyBorder="1" applyAlignment="1">
      <alignment horizontal="center" vertical="center"/>
    </xf>
    <xf numFmtId="0" fontId="6" fillId="3" borderId="5" xfId="0" applyFont="1" applyFill="1" applyBorder="1" applyAlignment="1">
      <alignment horizontal="center"/>
    </xf>
    <xf numFmtId="0" fontId="6" fillId="3" borderId="31" xfId="0" applyFont="1" applyFill="1" applyBorder="1" applyAlignment="1">
      <alignment horizontal="center"/>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7" fillId="0" borderId="0" xfId="0" applyFont="1" applyAlignment="1">
      <alignment horizontal="left" wrapText="1"/>
    </xf>
    <xf numFmtId="0" fontId="2" fillId="0" borderId="0" xfId="0" applyFont="1" applyAlignment="1">
      <alignment horizontal="left" wrapText="1"/>
    </xf>
    <xf numFmtId="0" fontId="2" fillId="3" borderId="27" xfId="0" applyFont="1" applyFill="1" applyBorder="1" applyAlignment="1">
      <alignment horizontal="center"/>
    </xf>
    <xf numFmtId="0" fontId="2" fillId="3" borderId="10" xfId="0" applyFont="1" applyFill="1" applyBorder="1" applyAlignment="1">
      <alignment horizontal="center"/>
    </xf>
    <xf numFmtId="0" fontId="6" fillId="3" borderId="45" xfId="0" applyFont="1" applyFill="1" applyBorder="1" applyAlignment="1">
      <alignment horizontal="center"/>
    </xf>
    <xf numFmtId="0" fontId="6" fillId="3" borderId="10" xfId="0" applyFont="1" applyFill="1" applyBorder="1" applyAlignment="1">
      <alignment horizontal="center"/>
    </xf>
    <xf numFmtId="0" fontId="6" fillId="3" borderId="27" xfId="0" applyFont="1" applyFill="1" applyBorder="1" applyAlignment="1">
      <alignment horizontal="center"/>
    </xf>
    <xf numFmtId="0" fontId="2" fillId="3" borderId="27" xfId="0" applyFont="1" applyFill="1" applyBorder="1" applyAlignment="1">
      <alignment horizontal="center" vertical="center"/>
    </xf>
    <xf numFmtId="0" fontId="2"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4" fillId="3" borderId="50" xfId="15" applyFont="1" applyFill="1" applyBorder="1" applyAlignment="1">
      <alignment horizontal="center" vertical="center" wrapText="1"/>
    </xf>
    <xf numFmtId="0" fontId="4" fillId="3" borderId="64" xfId="15" applyFont="1" applyFill="1" applyBorder="1" applyAlignment="1">
      <alignment horizontal="center" vertical="center" wrapText="1"/>
    </xf>
    <xf numFmtId="0" fontId="4" fillId="3" borderId="49" xfId="15" applyFont="1" applyFill="1" applyBorder="1" applyAlignment="1">
      <alignment horizontal="center" vertical="center" wrapText="1"/>
    </xf>
    <xf numFmtId="0" fontId="4" fillId="3" borderId="48" xfId="15" applyFont="1" applyFill="1" applyBorder="1" applyAlignment="1">
      <alignment horizontal="center" vertical="center" wrapText="1"/>
    </xf>
    <xf numFmtId="0" fontId="2" fillId="0" borderId="0" xfId="15" applyFont="1" applyAlignment="1">
      <alignment horizontal="left" wrapText="1"/>
    </xf>
    <xf numFmtId="0" fontId="17" fillId="0" borderId="0" xfId="15" applyFont="1" applyAlignment="1">
      <alignment horizontal="left" wrapText="1"/>
    </xf>
    <xf numFmtId="0" fontId="3" fillId="0" borderId="0" xfId="15" applyFont="1" applyAlignment="1">
      <alignment horizontal="left"/>
    </xf>
    <xf numFmtId="0" fontId="4" fillId="3" borderId="2" xfId="15" applyFont="1" applyFill="1" applyBorder="1" applyAlignment="1">
      <alignment horizontal="center" vertical="center"/>
    </xf>
    <xf numFmtId="0" fontId="4" fillId="3" borderId="60" xfId="15" applyFont="1" applyFill="1" applyBorder="1" applyAlignment="1">
      <alignment horizontal="center" vertical="center" wrapText="1"/>
    </xf>
    <xf numFmtId="0" fontId="4" fillId="3" borderId="2" xfId="15" applyFont="1" applyFill="1" applyBorder="1" applyAlignment="1">
      <alignment horizontal="center" vertical="center" wrapText="1"/>
    </xf>
    <xf numFmtId="170" fontId="4" fillId="0" borderId="52" xfId="18" applyNumberFormat="1" applyFont="1" applyBorder="1" applyAlignment="1">
      <alignment horizontal="center"/>
    </xf>
    <xf numFmtId="170" fontId="4" fillId="0" borderId="68" xfId="18" applyNumberFormat="1" applyFont="1" applyBorder="1" applyAlignment="1">
      <alignment horizontal="center"/>
    </xf>
    <xf numFmtId="170" fontId="4" fillId="0" borderId="67" xfId="18" applyNumberFormat="1" applyFont="1" applyBorder="1" applyAlignment="1">
      <alignment horizontal="center"/>
    </xf>
    <xf numFmtId="1" fontId="4" fillId="0" borderId="52" xfId="15" applyNumberFormat="1" applyFont="1" applyBorder="1" applyAlignment="1">
      <alignment horizontal="center"/>
    </xf>
    <xf numFmtId="1" fontId="4" fillId="0" borderId="68" xfId="15" applyNumberFormat="1" applyFont="1" applyBorder="1" applyAlignment="1">
      <alignment horizontal="center"/>
    </xf>
    <xf numFmtId="1" fontId="4" fillId="0" borderId="67" xfId="15" applyNumberFormat="1" applyFont="1" applyBorder="1" applyAlignment="1">
      <alignment horizontal="center"/>
    </xf>
    <xf numFmtId="0" fontId="4" fillId="3" borderId="66" xfId="15" applyFont="1" applyFill="1" applyBorder="1" applyAlignment="1">
      <alignment horizontal="center" vertical="center" wrapText="1"/>
    </xf>
    <xf numFmtId="0" fontId="4" fillId="3" borderId="65" xfId="15" applyFont="1" applyFill="1" applyBorder="1" applyAlignment="1">
      <alignment horizontal="center" vertical="center" wrapText="1"/>
    </xf>
    <xf numFmtId="0" fontId="4" fillId="3" borderId="43" xfId="15" applyFont="1" applyFill="1" applyBorder="1" applyAlignment="1">
      <alignment horizontal="center" vertical="center" wrapText="1"/>
    </xf>
    <xf numFmtId="3" fontId="6" fillId="4" borderId="2" xfId="0" applyNumberFormat="1" applyFont="1" applyFill="1" applyBorder="1" applyAlignment="1">
      <alignment horizontal="right"/>
    </xf>
    <xf numFmtId="0" fontId="2" fillId="0" borderId="14" xfId="0" applyNumberFormat="1" applyFont="1" applyBorder="1"/>
    <xf numFmtId="3" fontId="6" fillId="4" borderId="43" xfId="0" applyNumberFormat="1" applyFont="1" applyFill="1" applyBorder="1" applyAlignment="1">
      <alignment horizontal="right"/>
    </xf>
    <xf numFmtId="0" fontId="2" fillId="0" borderId="26" xfId="0" applyNumberFormat="1" applyFont="1" applyBorder="1"/>
    <xf numFmtId="3" fontId="6" fillId="0" borderId="28" xfId="0" applyNumberFormat="1" applyFont="1" applyFill="1" applyBorder="1" applyAlignment="1">
      <alignment horizontal="right"/>
    </xf>
    <xf numFmtId="3" fontId="6" fillId="0" borderId="7" xfId="0" applyNumberFormat="1" applyFont="1" applyFill="1" applyBorder="1" applyAlignment="1">
      <alignment horizontal="right"/>
    </xf>
    <xf numFmtId="165" fontId="6" fillId="0" borderId="8" xfId="0" applyNumberFormat="1" applyFont="1" applyFill="1" applyBorder="1"/>
    <xf numFmtId="0" fontId="2" fillId="0" borderId="75" xfId="0" applyNumberFormat="1" applyFont="1" applyBorder="1"/>
    <xf numFmtId="0" fontId="2" fillId="0" borderId="25" xfId="0" applyNumberFormat="1" applyFont="1" applyBorder="1" applyAlignment="1">
      <alignment horizontal="right"/>
    </xf>
    <xf numFmtId="0" fontId="2" fillId="0" borderId="11" xfId="0" applyNumberFormat="1" applyFont="1" applyBorder="1" applyAlignment="1">
      <alignment horizontal="right"/>
    </xf>
    <xf numFmtId="165" fontId="2" fillId="0" borderId="12" xfId="0" applyNumberFormat="1" applyFont="1" applyFill="1" applyBorder="1" applyAlignment="1">
      <alignment horizontal="right"/>
    </xf>
    <xf numFmtId="0" fontId="6" fillId="4" borderId="2" xfId="0" applyFont="1" applyFill="1" applyBorder="1" applyAlignment="1"/>
    <xf numFmtId="0" fontId="6" fillId="0" borderId="7" xfId="0" applyFont="1" applyFill="1" applyBorder="1" applyAlignment="1"/>
  </cellXfs>
  <cellStyles count="19">
    <cellStyle name="Normal" xfId="0" builtinId="0"/>
    <cellStyle name="Normal 2" xfId="1"/>
    <cellStyle name="Normal 2 2" xfId="8"/>
    <cellStyle name="Normal 3" xfId="2"/>
    <cellStyle name="Normal 3 2" xfId="6"/>
    <cellStyle name="Normal 4" xfId="3"/>
    <cellStyle name="Normal 4 2" xfId="5"/>
    <cellStyle name="Normal 5" xfId="7"/>
    <cellStyle name="Normal 5 2" xfId="13"/>
    <cellStyle name="Normal 5 2 2" xfId="17"/>
    <cellStyle name="Normal 5 3" xfId="15"/>
    <cellStyle name="Normal 6" xfId="14"/>
    <cellStyle name="NumberCellStyle" xfId="18"/>
    <cellStyle name="Percent" xfId="4" builtinId="5"/>
    <cellStyle name="Prozent 2" xfId="12"/>
    <cellStyle name="Standard 2" xfId="10"/>
    <cellStyle name="Standard 3" xfId="9"/>
    <cellStyle name="Standard 3 2" xfId="16"/>
    <cellStyle name="Standard 4" xfId="11"/>
  </cellStyles>
  <dxfs count="0"/>
  <tableStyles count="0" defaultTableStyle="TableStyleMedium2" defaultPivotStyle="PivotStyleMedium9"/>
  <colors>
    <mruColors>
      <color rgb="FF8BB8E5"/>
      <color rgb="FFFBD4C1"/>
      <color rgb="FFF7B391"/>
      <color rgb="FFC4E6B8"/>
      <color rgb="FFD6EECE"/>
      <color rgb="FF7AC55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Share of total organic area (fully converted and under conversion), EU-27, 2019</a:t>
            </a:r>
          </a:p>
          <a:p>
            <a:pPr algn="l">
              <a:defRPr b="1"/>
            </a:pPr>
            <a:r>
              <a:rPr lang="en-US" sz="1000" b="0"/>
              <a:t>(% of total EU-27)</a:t>
            </a:r>
          </a:p>
        </c:rich>
      </c:tx>
      <c:layout>
        <c:manualLayout>
          <c:xMode val="edge"/>
          <c:yMode val="edge"/>
          <c:x val="1.7283950617283949E-2"/>
          <c:y val="9.9005790864299115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626376117152695"/>
          <c:w val="0.49382716049382713"/>
          <c:h val="0.49502895432149557"/>
        </c:manualLayout>
      </c:layout>
      <c:pieChart>
        <c:varyColors val="1"/>
        <c:ser>
          <c:idx val="0"/>
          <c:order val="0"/>
          <c:dPt>
            <c:idx val="0"/>
            <c:bubble3D val="0"/>
            <c:spPr>
              <a:solidFill>
                <a:srgbClr val="5FB441">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2620-4C52-8F85-145BCDF0A062}"/>
              </c:ext>
            </c:extLst>
          </c:dPt>
          <c:dPt>
            <c:idx val="1"/>
            <c:bubble3D val="0"/>
            <c:spPr>
              <a:solidFill>
                <a:srgbClr val="5FB441">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2-2620-4C52-8F85-145BCDF0A062}"/>
              </c:ext>
            </c:extLst>
          </c:dPt>
          <c:dPt>
            <c:idx val="2"/>
            <c:bubble3D val="0"/>
            <c:spPr>
              <a:solidFill>
                <a:srgbClr val="5FB441">
                  <a:lumMod val="40000"/>
                  <a:lumOff val="6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2620-4C52-8F85-145BCDF0A062}"/>
              </c:ext>
            </c:extLst>
          </c:dPt>
          <c:dPt>
            <c:idx val="3"/>
            <c:bubble3D val="0"/>
            <c:spPr>
              <a:solidFill>
                <a:srgbClr val="F06423">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4-2620-4C52-8F85-145BCDF0A062}"/>
              </c:ext>
            </c:extLst>
          </c:dPt>
          <c:dPt>
            <c:idx val="4"/>
            <c:bubble3D val="0"/>
            <c:spPr>
              <a:solidFill>
                <a:srgbClr val="F06423">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2620-4C52-8F85-145BCDF0A062}"/>
              </c:ext>
            </c:extLst>
          </c:dPt>
          <c:dPt>
            <c:idx val="5"/>
            <c:bubble3D val="0"/>
            <c:spPr>
              <a:solidFill>
                <a:srgbClr val="F06423">
                  <a:lumMod val="40000"/>
                  <a:lumOff val="6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6-2620-4C52-8F85-145BCDF0A062}"/>
              </c:ext>
            </c:extLst>
          </c:dPt>
          <c:dPt>
            <c:idx val="6"/>
            <c:bubble3D val="0"/>
            <c:spPr>
              <a:solidFill>
                <a:srgbClr val="286EB4">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2620-4C52-8F85-145BCDF0A062}"/>
              </c:ext>
            </c:extLst>
          </c:dPt>
          <c:dPt>
            <c:idx val="7"/>
            <c:bubble3D val="0"/>
            <c:spPr>
              <a:solidFill>
                <a:srgbClr val="286EB4">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8-2620-4C52-8F85-145BCDF0A062}"/>
              </c:ext>
            </c:extLst>
          </c:dPt>
          <c:dPt>
            <c:idx val="8"/>
            <c:bubble3D val="0"/>
            <c:spPr>
              <a:solidFill>
                <a:srgbClr val="286EB4">
                  <a:lumMod val="40000"/>
                  <a:lumOff val="6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9-2620-4C52-8F85-145BCDF0A062}"/>
              </c:ext>
            </c:extLst>
          </c:dPt>
          <c:dPt>
            <c:idx val="9"/>
            <c:bubble3D val="0"/>
            <c:spPr>
              <a:solidFill>
                <a:srgbClr val="FAA519">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A-2620-4C52-8F85-145BCDF0A062}"/>
              </c:ext>
            </c:extLst>
          </c:dPt>
          <c:dPt>
            <c:idx val="10"/>
            <c:bubble3D val="0"/>
            <c:spPr>
              <a:solidFill>
                <a:srgbClr val="FAA519">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B-2620-4C52-8F85-145BCDF0A062}"/>
              </c:ext>
            </c:extLst>
          </c:dPt>
          <c:dLbls>
            <c:numFmt formatCode="0.0_i%"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'Fig1'!$M$63:$M$73</c:f>
              <c:strCache>
                <c:ptCount val="11"/>
                <c:pt idx="0">
                  <c:v>Spain</c:v>
                </c:pt>
                <c:pt idx="1">
                  <c:v>France</c:v>
                </c:pt>
                <c:pt idx="2">
                  <c:v>Italy</c:v>
                </c:pt>
                <c:pt idx="3">
                  <c:v>Germany</c:v>
                </c:pt>
                <c:pt idx="4">
                  <c:v>Austria</c:v>
                </c:pt>
                <c:pt idx="5">
                  <c:v>Sweden</c:v>
                </c:pt>
                <c:pt idx="6">
                  <c:v>Czechia</c:v>
                </c:pt>
                <c:pt idx="7">
                  <c:v>Greece</c:v>
                </c:pt>
                <c:pt idx="8">
                  <c:v>Poland</c:v>
                </c:pt>
                <c:pt idx="9">
                  <c:v>Romania</c:v>
                </c:pt>
                <c:pt idx="10">
                  <c:v>Others</c:v>
                </c:pt>
              </c:strCache>
            </c:strRef>
          </c:cat>
          <c:val>
            <c:numRef>
              <c:f>'Fig1'!$R$63:$R$73</c:f>
              <c:numCache>
                <c:formatCode>#,##0.0</c:formatCode>
                <c:ptCount val="11"/>
                <c:pt idx="0">
                  <c:v>17.072445938044748</c:v>
                </c:pt>
                <c:pt idx="1">
                  <c:v>16.245116870679404</c:v>
                </c:pt>
                <c:pt idx="2">
                  <c:v>14.450292942448581</c:v>
                </c:pt>
                <c:pt idx="3">
                  <c:v>9.3582017542110822</c:v>
                </c:pt>
                <c:pt idx="4">
                  <c:v>4.8696484944356699</c:v>
                </c:pt>
                <c:pt idx="5">
                  <c:v>4.4510577863098746</c:v>
                </c:pt>
                <c:pt idx="6">
                  <c:v>3.8799332882160038</c:v>
                </c:pt>
                <c:pt idx="7">
                  <c:v>3.8332959369391677</c:v>
                </c:pt>
                <c:pt idx="8">
                  <c:v>3.6802184191076122</c:v>
                </c:pt>
                <c:pt idx="9">
                  <c:v>2.8652863470295964</c:v>
                </c:pt>
                <c:pt idx="10">
                  <c:v>19.294516721987957</c:v>
                </c:pt>
              </c:numCache>
            </c:numRef>
          </c:val>
          <c:extLst>
            <c:ext xmlns:c16="http://schemas.microsoft.com/office/drawing/2014/chart" uri="{C3380CC4-5D6E-409C-BE32-E72D297353CC}">
              <c16:uniqueId val="{00000000-2620-4C52-8F85-145BCDF0A0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organic area in total utilised agricultural area (UAA), by country, 2019</a:t>
            </a:r>
          </a:p>
          <a:p>
            <a:pPr algn="l">
              <a:defRPr sz="1800" b="1"/>
            </a:pPr>
            <a:r>
              <a:rPr lang="en-US" sz="1600" b="0"/>
              <a:t>(%)</a:t>
            </a:r>
          </a:p>
        </c:rich>
      </c:tx>
      <c:layout>
        <c:manualLayout>
          <c:xMode val="edge"/>
          <c:yMode val="edge"/>
          <c:x val="5.3333333333333332E-3"/>
          <c:y val="7.20356875136402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5.3333333333333332E-3"/>
          <c:y val="0.11568789319365766"/>
          <c:w val="0.99333333333333329"/>
          <c:h val="0.76763737462874937"/>
        </c:manualLayout>
      </c:layout>
      <c:barChart>
        <c:barDir val="bar"/>
        <c:grouping val="stacked"/>
        <c:varyColors val="0"/>
        <c:ser>
          <c:idx val="0"/>
          <c:order val="0"/>
          <c:tx>
            <c:strRef>
              <c:f>'Fig2'!$T$73</c:f>
              <c:strCache>
                <c:ptCount val="1"/>
                <c:pt idx="0">
                  <c:v>Fully converted to organic farming</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'Fig2'!$S$74:$S$112</c:f>
              <c:strCache>
                <c:ptCount val="39"/>
                <c:pt idx="0">
                  <c:v>EU-27</c:v>
                </c:pt>
                <c:pt idx="2">
                  <c:v>Austria</c:v>
                </c:pt>
                <c:pt idx="3">
                  <c:v>Estonia</c:v>
                </c:pt>
                <c:pt idx="4">
                  <c:v>Sweden</c:v>
                </c:pt>
                <c:pt idx="5">
                  <c:v>Czechia</c:v>
                </c:pt>
                <c:pt idx="6">
                  <c:v>Italy</c:v>
                </c:pt>
                <c:pt idx="7">
                  <c:v>Latvia</c:v>
                </c:pt>
                <c:pt idx="8">
                  <c:v>Finland</c:v>
                </c:pt>
                <c:pt idx="9">
                  <c:v>Denmark</c:v>
                </c:pt>
                <c:pt idx="10">
                  <c:v>Slovenia</c:v>
                </c:pt>
                <c:pt idx="11">
                  <c:v>Slovakia</c:v>
                </c:pt>
                <c:pt idx="12">
                  <c:v>Greece</c:v>
                </c:pt>
                <c:pt idx="13">
                  <c:v>Spain</c:v>
                </c:pt>
                <c:pt idx="14">
                  <c:v>Portugal</c:v>
                </c:pt>
                <c:pt idx="15">
                  <c:v>Lithuania</c:v>
                </c:pt>
                <c:pt idx="16">
                  <c:v>Germany</c:v>
                </c:pt>
                <c:pt idx="17">
                  <c:v>France</c:v>
                </c:pt>
                <c:pt idx="18">
                  <c:v>Croatia</c:v>
                </c:pt>
                <c:pt idx="19">
                  <c:v>Belgium</c:v>
                </c:pt>
                <c:pt idx="20">
                  <c:v>Hungary</c:v>
                </c:pt>
                <c:pt idx="21">
                  <c:v>Cyprus</c:v>
                </c:pt>
                <c:pt idx="22">
                  <c:v>Luxembourg</c:v>
                </c:pt>
                <c:pt idx="23">
                  <c:v>Netherlands</c:v>
                </c:pt>
                <c:pt idx="24">
                  <c:v>Poland</c:v>
                </c:pt>
                <c:pt idx="25">
                  <c:v>Romania</c:v>
                </c:pt>
                <c:pt idx="26">
                  <c:v>Bulgaria</c:v>
                </c:pt>
                <c:pt idx="27">
                  <c:v>Ireland</c:v>
                </c:pt>
                <c:pt idx="28">
                  <c:v>Malta</c:v>
                </c:pt>
                <c:pt idx="30">
                  <c:v>Switzerland</c:v>
                </c:pt>
                <c:pt idx="31">
                  <c:v>Norway</c:v>
                </c:pt>
                <c:pt idx="32">
                  <c:v>Iceland</c:v>
                </c:pt>
                <c:pt idx="34">
                  <c:v>United Kingdom</c:v>
                </c:pt>
                <c:pt idx="36">
                  <c:v>Turkey</c:v>
                </c:pt>
                <c:pt idx="37">
                  <c:v>Serbia</c:v>
                </c:pt>
                <c:pt idx="38">
                  <c:v>North Macedonia</c:v>
                </c:pt>
              </c:strCache>
            </c:strRef>
          </c:cat>
          <c:val>
            <c:numRef>
              <c:f>'Fig2'!$T$74:$T$112</c:f>
              <c:numCache>
                <c:formatCode>0.00</c:formatCode>
                <c:ptCount val="39"/>
                <c:pt idx="0">
                  <c:v>0</c:v>
                </c:pt>
                <c:pt idx="2" formatCode="General">
                  <c:v>0</c:v>
                </c:pt>
                <c:pt idx="3">
                  <c:v>19.52388178994547</c:v>
                </c:pt>
                <c:pt idx="4">
                  <c:v>18.496795106463701</c:v>
                </c:pt>
                <c:pt idx="5">
                  <c:v>13.786630946232043</c:v>
                </c:pt>
                <c:pt idx="6">
                  <c:v>12.243912640111937</c:v>
                </c:pt>
                <c:pt idx="7">
                  <c:v>13.376799020108196</c:v>
                </c:pt>
                <c:pt idx="8">
                  <c:v>11.316606561702876</c:v>
                </c:pt>
                <c:pt idx="9">
                  <c:v>8.0611195734958105</c:v>
                </c:pt>
                <c:pt idx="10">
                  <c:v>9.2649326830894907</c:v>
                </c:pt>
                <c:pt idx="11">
                  <c:v>9.2873734816492934</c:v>
                </c:pt>
                <c:pt idx="12">
                  <c:v>7.4859994799529623</c:v>
                </c:pt>
                <c:pt idx="13">
                  <c:v>8.2402840019924781</c:v>
                </c:pt>
                <c:pt idx="14">
                  <c:v>7.605849496856397</c:v>
                </c:pt>
                <c:pt idx="15">
                  <c:v>7.6420088807021198</c:v>
                </c:pt>
                <c:pt idx="16">
                  <c:v>0</c:v>
                </c:pt>
                <c:pt idx="17">
                  <c:v>5.771828868205751</c:v>
                </c:pt>
                <c:pt idx="18">
                  <c:v>5.1493236731031278</c:v>
                </c:pt>
                <c:pt idx="19">
                  <c:v>5.7645543534260693</c:v>
                </c:pt>
                <c:pt idx="20">
                  <c:v>3.4885827720773257</c:v>
                </c:pt>
                <c:pt idx="21">
                  <c:v>4.2935779816513762</c:v>
                </c:pt>
                <c:pt idx="22">
                  <c:v>3.936469336575728</c:v>
                </c:pt>
                <c:pt idx="23">
                  <c:v>3.4795630725863287</c:v>
                </c:pt>
                <c:pt idx="24">
                  <c:v>2.6842233769270711</c:v>
                </c:pt>
                <c:pt idx="25">
                  <c:v>1.5296757249770536</c:v>
                </c:pt>
                <c:pt idx="26">
                  <c:v>1.8968847457156075</c:v>
                </c:pt>
                <c:pt idx="27">
                  <c:v>1.4823336980427264</c:v>
                </c:pt>
                <c:pt idx="28">
                  <c:v>0.34542314335060448</c:v>
                </c:pt>
                <c:pt idx="30" formatCode="General">
                  <c:v>0</c:v>
                </c:pt>
                <c:pt idx="31">
                  <c:v>4.172361350501876</c:v>
                </c:pt>
                <c:pt idx="32">
                  <c:v>0.36814352774741171</c:v>
                </c:pt>
                <c:pt idx="34">
                  <c:v>2.4688573221518624</c:v>
                </c:pt>
                <c:pt idx="36">
                  <c:v>1.0249483511598105</c:v>
                </c:pt>
                <c:pt idx="37">
                  <c:v>0.3942474228580784</c:v>
                </c:pt>
                <c:pt idx="38">
                  <c:v>0.15103828939252559</c:v>
                </c:pt>
              </c:numCache>
            </c:numRef>
          </c:val>
          <c:extLst>
            <c:ext xmlns:c16="http://schemas.microsoft.com/office/drawing/2014/chart" uri="{C3380CC4-5D6E-409C-BE32-E72D297353CC}">
              <c16:uniqueId val="{00000000-BA36-4A5C-9564-7AD70FBE9060}"/>
            </c:ext>
          </c:extLst>
        </c:ser>
        <c:ser>
          <c:idx val="1"/>
          <c:order val="1"/>
          <c:tx>
            <c:strRef>
              <c:f>'Fig2'!$U$73</c:f>
              <c:strCache>
                <c:ptCount val="1"/>
                <c:pt idx="0">
                  <c:v>Under conversion to organic farming</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'Fig2'!$S$74:$S$112</c:f>
              <c:strCache>
                <c:ptCount val="39"/>
                <c:pt idx="0">
                  <c:v>EU-27</c:v>
                </c:pt>
                <c:pt idx="2">
                  <c:v>Austria</c:v>
                </c:pt>
                <c:pt idx="3">
                  <c:v>Estonia</c:v>
                </c:pt>
                <c:pt idx="4">
                  <c:v>Sweden</c:v>
                </c:pt>
                <c:pt idx="5">
                  <c:v>Czechia</c:v>
                </c:pt>
                <c:pt idx="6">
                  <c:v>Italy</c:v>
                </c:pt>
                <c:pt idx="7">
                  <c:v>Latvia</c:v>
                </c:pt>
                <c:pt idx="8">
                  <c:v>Finland</c:v>
                </c:pt>
                <c:pt idx="9">
                  <c:v>Denmark</c:v>
                </c:pt>
                <c:pt idx="10">
                  <c:v>Slovenia</c:v>
                </c:pt>
                <c:pt idx="11">
                  <c:v>Slovakia</c:v>
                </c:pt>
                <c:pt idx="12">
                  <c:v>Greece</c:v>
                </c:pt>
                <c:pt idx="13">
                  <c:v>Spain</c:v>
                </c:pt>
                <c:pt idx="14">
                  <c:v>Portugal</c:v>
                </c:pt>
                <c:pt idx="15">
                  <c:v>Lithuania</c:v>
                </c:pt>
                <c:pt idx="16">
                  <c:v>Germany</c:v>
                </c:pt>
                <c:pt idx="17">
                  <c:v>France</c:v>
                </c:pt>
                <c:pt idx="18">
                  <c:v>Croatia</c:v>
                </c:pt>
                <c:pt idx="19">
                  <c:v>Belgium</c:v>
                </c:pt>
                <c:pt idx="20">
                  <c:v>Hungary</c:v>
                </c:pt>
                <c:pt idx="21">
                  <c:v>Cyprus</c:v>
                </c:pt>
                <c:pt idx="22">
                  <c:v>Luxembourg</c:v>
                </c:pt>
                <c:pt idx="23">
                  <c:v>Netherlands</c:v>
                </c:pt>
                <c:pt idx="24">
                  <c:v>Poland</c:v>
                </c:pt>
                <c:pt idx="25">
                  <c:v>Romania</c:v>
                </c:pt>
                <c:pt idx="26">
                  <c:v>Bulgaria</c:v>
                </c:pt>
                <c:pt idx="27">
                  <c:v>Ireland</c:v>
                </c:pt>
                <c:pt idx="28">
                  <c:v>Malta</c:v>
                </c:pt>
                <c:pt idx="30">
                  <c:v>Switzerland</c:v>
                </c:pt>
                <c:pt idx="31">
                  <c:v>Norway</c:v>
                </c:pt>
                <c:pt idx="32">
                  <c:v>Iceland</c:v>
                </c:pt>
                <c:pt idx="34">
                  <c:v>United Kingdom</c:v>
                </c:pt>
                <c:pt idx="36">
                  <c:v>Turkey</c:v>
                </c:pt>
                <c:pt idx="37">
                  <c:v>Serbia</c:v>
                </c:pt>
                <c:pt idx="38">
                  <c:v>North Macedonia</c:v>
                </c:pt>
              </c:strCache>
            </c:strRef>
          </c:cat>
          <c:val>
            <c:numRef>
              <c:f>'Fig2'!$U$74:$U$112</c:f>
              <c:numCache>
                <c:formatCode>0.00</c:formatCode>
                <c:ptCount val="39"/>
                <c:pt idx="0">
                  <c:v>0</c:v>
                </c:pt>
                <c:pt idx="2" formatCode="0.0">
                  <c:v>0</c:v>
                </c:pt>
                <c:pt idx="3">
                  <c:v>2.8086522799243232</c:v>
                </c:pt>
                <c:pt idx="4">
                  <c:v>1.936115123236976</c:v>
                </c:pt>
                <c:pt idx="5">
                  <c:v>1.4016959638557636</c:v>
                </c:pt>
                <c:pt idx="6">
                  <c:v>2.9134689966692524</c:v>
                </c:pt>
                <c:pt idx="7">
                  <c:v>1.413238746555068</c:v>
                </c:pt>
                <c:pt idx="8">
                  <c:v>2.1623273814759432</c:v>
                </c:pt>
                <c:pt idx="9">
                  <c:v>2.8119192688499619</c:v>
                </c:pt>
                <c:pt idx="10">
                  <c:v>1.0801967404443331</c:v>
                </c:pt>
                <c:pt idx="11">
                  <c:v>1.0254054590156234</c:v>
                </c:pt>
                <c:pt idx="12">
                  <c:v>2.774295704954806</c:v>
                </c:pt>
                <c:pt idx="13">
                  <c:v>1.4222338568648998</c:v>
                </c:pt>
                <c:pt idx="14">
                  <c:v>0.55841422055899903</c:v>
                </c:pt>
                <c:pt idx="15">
                  <c:v>0.49643864349123862</c:v>
                </c:pt>
                <c:pt idx="16">
                  <c:v>0</c:v>
                </c:pt>
                <c:pt idx="17">
                  <c:v>1.9486200816009274</c:v>
                </c:pt>
                <c:pt idx="18">
                  <c:v>2.0378211306457508</c:v>
                </c:pt>
                <c:pt idx="19">
                  <c:v>1.0889821152572312</c:v>
                </c:pt>
                <c:pt idx="20">
                  <c:v>2.2217262577408126</c:v>
                </c:pt>
                <c:pt idx="21">
                  <c:v>0.6844834463502194</c:v>
                </c:pt>
                <c:pt idx="22">
                  <c:v>0.48179952883957744</c:v>
                </c:pt>
                <c:pt idx="23">
                  <c:v>0.26801444679351655</c:v>
                </c:pt>
                <c:pt idx="24">
                  <c:v>0.80719829705871227</c:v>
                </c:pt>
                <c:pt idx="25">
                  <c:v>1.3289901856048305</c:v>
                </c:pt>
                <c:pt idx="26">
                  <c:v>0.4411936944537635</c:v>
                </c:pt>
                <c:pt idx="27">
                  <c:v>0.15224959384635789</c:v>
                </c:pt>
                <c:pt idx="28">
                  <c:v>0.1295336787564767</c:v>
                </c:pt>
                <c:pt idx="30" formatCode="0.0">
                  <c:v>0</c:v>
                </c:pt>
                <c:pt idx="31">
                  <c:v>0.42177836358106058</c:v>
                </c:pt>
                <c:pt idx="32">
                  <c:v>9.6456819497138448E-4</c:v>
                </c:pt>
                <c:pt idx="34">
                  <c:v>0.15122939129442639</c:v>
                </c:pt>
                <c:pt idx="36">
                  <c:v>0.41786396087763805</c:v>
                </c:pt>
                <c:pt idx="37">
                  <c:v>0.21654023903009273</c:v>
                </c:pt>
                <c:pt idx="38">
                  <c:v>0.14241882680415632</c:v>
                </c:pt>
              </c:numCache>
            </c:numRef>
          </c:val>
          <c:extLst>
            <c:ext xmlns:c16="http://schemas.microsoft.com/office/drawing/2014/chart" uri="{C3380CC4-5D6E-409C-BE32-E72D297353CC}">
              <c16:uniqueId val="{00000001-BA36-4A5C-9564-7AD70FBE9060}"/>
            </c:ext>
          </c:extLst>
        </c:ser>
        <c:ser>
          <c:idx val="2"/>
          <c:order val="2"/>
          <c:tx>
            <c:strRef>
              <c:f>'Fig2'!$V$73</c:f>
              <c:strCache>
                <c:ptCount val="1"/>
                <c:pt idx="0">
                  <c:v>Total organic farming</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'Fig2'!$S$74:$S$112</c:f>
              <c:strCache>
                <c:ptCount val="39"/>
                <c:pt idx="0">
                  <c:v>EU-27</c:v>
                </c:pt>
                <c:pt idx="2">
                  <c:v>Austria</c:v>
                </c:pt>
                <c:pt idx="3">
                  <c:v>Estonia</c:v>
                </c:pt>
                <c:pt idx="4">
                  <c:v>Sweden</c:v>
                </c:pt>
                <c:pt idx="5">
                  <c:v>Czechia</c:v>
                </c:pt>
                <c:pt idx="6">
                  <c:v>Italy</c:v>
                </c:pt>
                <c:pt idx="7">
                  <c:v>Latvia</c:v>
                </c:pt>
                <c:pt idx="8">
                  <c:v>Finland</c:v>
                </c:pt>
                <c:pt idx="9">
                  <c:v>Denmark</c:v>
                </c:pt>
                <c:pt idx="10">
                  <c:v>Slovenia</c:v>
                </c:pt>
                <c:pt idx="11">
                  <c:v>Slovakia</c:v>
                </c:pt>
                <c:pt idx="12">
                  <c:v>Greece</c:v>
                </c:pt>
                <c:pt idx="13">
                  <c:v>Spain</c:v>
                </c:pt>
                <c:pt idx="14">
                  <c:v>Portugal</c:v>
                </c:pt>
                <c:pt idx="15">
                  <c:v>Lithuania</c:v>
                </c:pt>
                <c:pt idx="16">
                  <c:v>Germany</c:v>
                </c:pt>
                <c:pt idx="17">
                  <c:v>France</c:v>
                </c:pt>
                <c:pt idx="18">
                  <c:v>Croatia</c:v>
                </c:pt>
                <c:pt idx="19">
                  <c:v>Belgium</c:v>
                </c:pt>
                <c:pt idx="20">
                  <c:v>Hungary</c:v>
                </c:pt>
                <c:pt idx="21">
                  <c:v>Cyprus</c:v>
                </c:pt>
                <c:pt idx="22">
                  <c:v>Luxembourg</c:v>
                </c:pt>
                <c:pt idx="23">
                  <c:v>Netherlands</c:v>
                </c:pt>
                <c:pt idx="24">
                  <c:v>Poland</c:v>
                </c:pt>
                <c:pt idx="25">
                  <c:v>Romania</c:v>
                </c:pt>
                <c:pt idx="26">
                  <c:v>Bulgaria</c:v>
                </c:pt>
                <c:pt idx="27">
                  <c:v>Ireland</c:v>
                </c:pt>
                <c:pt idx="28">
                  <c:v>Malta</c:v>
                </c:pt>
                <c:pt idx="30">
                  <c:v>Switzerland</c:v>
                </c:pt>
                <c:pt idx="31">
                  <c:v>Norway</c:v>
                </c:pt>
                <c:pt idx="32">
                  <c:v>Iceland</c:v>
                </c:pt>
                <c:pt idx="34">
                  <c:v>United Kingdom</c:v>
                </c:pt>
                <c:pt idx="36">
                  <c:v>Turkey</c:v>
                </c:pt>
                <c:pt idx="37">
                  <c:v>Serbia</c:v>
                </c:pt>
                <c:pt idx="38">
                  <c:v>North Macedonia</c:v>
                </c:pt>
              </c:strCache>
            </c:strRef>
          </c:cat>
          <c:val>
            <c:numRef>
              <c:f>'Fig2'!$V$74:$V$112</c:f>
              <c:numCache>
                <c:formatCode>General</c:formatCode>
                <c:ptCount val="39"/>
                <c:pt idx="0" formatCode="0.00">
                  <c:v>8.4863234230306706</c:v>
                </c:pt>
                <c:pt idx="2" formatCode="0.00">
                  <c:v>25.326066465074543</c:v>
                </c:pt>
                <c:pt idx="16" formatCode="0.00">
                  <c:v>7.7453438137525508</c:v>
                </c:pt>
                <c:pt idx="30" formatCode="0.00">
                  <c:v>16.27</c:v>
                </c:pt>
              </c:numCache>
            </c:numRef>
          </c:val>
          <c:extLst>
            <c:ext xmlns:c16="http://schemas.microsoft.com/office/drawing/2014/chart" uri="{C3380CC4-5D6E-409C-BE32-E72D297353CC}">
              <c16:uniqueId val="{00000002-BA36-4A5C-9564-7AD70FBE9060}"/>
            </c:ext>
          </c:extLst>
        </c:ser>
        <c:dLbls>
          <c:showLegendKey val="0"/>
          <c:showVal val="0"/>
          <c:showCatName val="0"/>
          <c:showSerName val="0"/>
          <c:showPercent val="0"/>
          <c:showBubbleSize val="0"/>
        </c:dLbls>
        <c:gapWidth val="150"/>
        <c:overlap val="100"/>
        <c:axId val="437579264"/>
        <c:axId val="437580576"/>
      </c:barChart>
      <c:catAx>
        <c:axId val="43757926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7580576"/>
        <c:crosses val="autoZero"/>
        <c:auto val="1"/>
        <c:lblAlgn val="ctr"/>
        <c:lblOffset val="100"/>
        <c:tickMarkSkip val="1"/>
        <c:noMultiLvlLbl val="0"/>
      </c:catAx>
      <c:valAx>
        <c:axId val="437580576"/>
        <c:scaling>
          <c:orientation val="minMax"/>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37579264"/>
        <c:crosses val="max"/>
        <c:crossBetween val="between"/>
      </c:valAx>
      <c:spPr>
        <a:noFill/>
        <a:ln>
          <a:noFill/>
        </a:ln>
        <a:effectLst/>
      </c:spPr>
    </c:plotArea>
    <c:legend>
      <c:legendPos val="b"/>
      <c:layout>
        <c:manualLayout>
          <c:xMode val="edge"/>
          <c:yMode val="edge"/>
          <c:x val="8.1483779527559058E-2"/>
          <c:y val="0.8983887955819978"/>
          <c:w val="0.9"/>
          <c:h val="2.903631377684155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organic cereals production in total cereals production, by EU-country, 2019</a:t>
            </a:r>
          </a:p>
          <a:p>
            <a:pPr algn="l">
              <a:defRPr sz="1800" b="1"/>
            </a:pPr>
            <a:r>
              <a:rPr lang="en-US" sz="1600" b="0"/>
              <a:t>(%)</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213606336338662"/>
          <c:w val="0.97066666666666668"/>
          <c:h val="0.72981546315950463"/>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'Fig3'!$J$57:$J$78</c:f>
              <c:strCache>
                <c:ptCount val="22"/>
                <c:pt idx="0">
                  <c:v>Sweden</c:v>
                </c:pt>
                <c:pt idx="1">
                  <c:v>Estonia</c:v>
                </c:pt>
                <c:pt idx="2">
                  <c:v>Greece</c:v>
                </c:pt>
                <c:pt idx="3">
                  <c:v>Lithuania</c:v>
                </c:pt>
                <c:pt idx="4">
                  <c:v>Latvia</c:v>
                </c:pt>
                <c:pt idx="5">
                  <c:v>Finland</c:v>
                </c:pt>
                <c:pt idx="6">
                  <c:v>Luxembourg</c:v>
                </c:pt>
                <c:pt idx="7">
                  <c:v>Croatia</c:v>
                </c:pt>
                <c:pt idx="8">
                  <c:v>Spain</c:v>
                </c:pt>
                <c:pt idx="9">
                  <c:v>Belgium</c:v>
                </c:pt>
                <c:pt idx="10">
                  <c:v>Slovakia</c:v>
                </c:pt>
                <c:pt idx="11">
                  <c:v>Czechia</c:v>
                </c:pt>
                <c:pt idx="12">
                  <c:v>Netherlands</c:v>
                </c:pt>
                <c:pt idx="13">
                  <c:v>Cyprus</c:v>
                </c:pt>
                <c:pt idx="14">
                  <c:v>France</c:v>
                </c:pt>
                <c:pt idx="15">
                  <c:v>Romania</c:v>
                </c:pt>
                <c:pt idx="16">
                  <c:v>Poland</c:v>
                </c:pt>
                <c:pt idx="17">
                  <c:v>Slovenia</c:v>
                </c:pt>
                <c:pt idx="18">
                  <c:v>Hungary</c:v>
                </c:pt>
                <c:pt idx="19">
                  <c:v>Bulgaria</c:v>
                </c:pt>
                <c:pt idx="20">
                  <c:v>Ireland</c:v>
                </c:pt>
                <c:pt idx="21">
                  <c:v>Malta</c:v>
                </c:pt>
              </c:strCache>
            </c:strRef>
          </c:cat>
          <c:val>
            <c:numRef>
              <c:f>'Fig3'!$K$57:$K$78</c:f>
              <c:numCache>
                <c:formatCode>#,##0.00</c:formatCode>
                <c:ptCount val="22"/>
                <c:pt idx="0">
                  <c:v>6.5601769767555345</c:v>
                </c:pt>
                <c:pt idx="1">
                  <c:v>6.2334264856147437</c:v>
                </c:pt>
                <c:pt idx="2">
                  <c:v>5.0157530624834763</c:v>
                </c:pt>
                <c:pt idx="3">
                  <c:v>4.7926511504659279</c:v>
                </c:pt>
                <c:pt idx="4">
                  <c:v>3.3447458270106223</c:v>
                </c:pt>
                <c:pt idx="5">
                  <c:v>3.1968754878952415</c:v>
                </c:pt>
                <c:pt idx="6">
                  <c:v>1.9613597456590852</c:v>
                </c:pt>
                <c:pt idx="7">
                  <c:v>1.8117823194587646</c:v>
                </c:pt>
                <c:pt idx="8">
                  <c:v>1.6494457661521345</c:v>
                </c:pt>
                <c:pt idx="9">
                  <c:v>1.6491598130708371</c:v>
                </c:pt>
                <c:pt idx="10">
                  <c:v>1.324225279357514</c:v>
                </c:pt>
                <c:pt idx="11">
                  <c:v>1.1537309626413295</c:v>
                </c:pt>
                <c:pt idx="12">
                  <c:v>1.0929879630590433</c:v>
                </c:pt>
                <c:pt idx="13">
                  <c:v>1.08927663899712</c:v>
                </c:pt>
                <c:pt idx="14">
                  <c:v>1.0355917584886722</c:v>
                </c:pt>
                <c:pt idx="15">
                  <c:v>1.0002587872426449</c:v>
                </c:pt>
                <c:pt idx="16">
                  <c:v>0.95568438560159041</c:v>
                </c:pt>
                <c:pt idx="17">
                  <c:v>0.85517499298781441</c:v>
                </c:pt>
                <c:pt idx="18">
                  <c:v>0.63449711432296296</c:v>
                </c:pt>
                <c:pt idx="19">
                  <c:v>0.43470791776182249</c:v>
                </c:pt>
                <c:pt idx="20">
                  <c:v>0.26044973544973543</c:v>
                </c:pt>
                <c:pt idx="21">
                  <c:v>0</c:v>
                </c:pt>
              </c:numCache>
            </c:numRef>
          </c:val>
          <c:extLst>
            <c:ext xmlns:c16="http://schemas.microsoft.com/office/drawing/2014/chart" uri="{C3380CC4-5D6E-409C-BE32-E72D297353CC}">
              <c16:uniqueId val="{00000000-A572-4849-A644-9FF7A868A709}"/>
            </c:ext>
          </c:extLst>
        </c:ser>
        <c:dLbls>
          <c:showLegendKey val="0"/>
          <c:showVal val="0"/>
          <c:showCatName val="0"/>
          <c:showSerName val="0"/>
          <c:showPercent val="0"/>
          <c:showBubbleSize val="0"/>
        </c:dLbls>
        <c:gapWidth val="219"/>
        <c:overlap val="-27"/>
        <c:axId val="597970536"/>
        <c:axId val="597970864"/>
      </c:barChart>
      <c:catAx>
        <c:axId val="59797053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97970864"/>
        <c:crosses val="autoZero"/>
        <c:auto val="1"/>
        <c:lblAlgn val="ctr"/>
        <c:lblOffset val="100"/>
        <c:tickMarkSkip val="1"/>
        <c:noMultiLvlLbl val="0"/>
      </c:catAx>
      <c:valAx>
        <c:axId val="5979708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9797053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organic fresh vegetables production in total fresh vegetables production, by EU-country, 2019</a:t>
            </a:r>
          </a:p>
          <a:p>
            <a:pPr algn="l">
              <a:defRPr sz="1800" b="1"/>
            </a:pPr>
            <a:r>
              <a:rPr lang="en-US" sz="1600" b="0"/>
              <a:t>(%)</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213606336338662"/>
          <c:w val="0.97066666666666668"/>
          <c:h val="0.72981546315950463"/>
        </c:manualLayout>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'Fig4'!$J$57:$J$77</c:f>
              <c:strCache>
                <c:ptCount val="21"/>
                <c:pt idx="0">
                  <c:v>Sweden</c:v>
                </c:pt>
                <c:pt idx="1">
                  <c:v>Germany</c:v>
                </c:pt>
                <c:pt idx="2">
                  <c:v>Netherlands</c:v>
                </c:pt>
                <c:pt idx="3">
                  <c:v>Latvia</c:v>
                </c:pt>
                <c:pt idx="4">
                  <c:v>Bulgaria</c:v>
                </c:pt>
                <c:pt idx="5">
                  <c:v>Spain</c:v>
                </c:pt>
                <c:pt idx="6">
                  <c:v>Belgium</c:v>
                </c:pt>
                <c:pt idx="7">
                  <c:v>Ireland</c:v>
                </c:pt>
                <c:pt idx="8">
                  <c:v>Cyprus</c:v>
                </c:pt>
                <c:pt idx="9">
                  <c:v>Greece</c:v>
                </c:pt>
                <c:pt idx="10">
                  <c:v>Hungary</c:v>
                </c:pt>
                <c:pt idx="11">
                  <c:v>Finland</c:v>
                </c:pt>
                <c:pt idx="12">
                  <c:v>Slovenia</c:v>
                </c:pt>
                <c:pt idx="13">
                  <c:v>Poland</c:v>
                </c:pt>
                <c:pt idx="14">
                  <c:v>Lithuania</c:v>
                </c:pt>
                <c:pt idx="15">
                  <c:v>Estonia</c:v>
                </c:pt>
                <c:pt idx="16">
                  <c:v>Croatia</c:v>
                </c:pt>
                <c:pt idx="17">
                  <c:v>Czechia</c:v>
                </c:pt>
                <c:pt idx="18">
                  <c:v>Slovakia</c:v>
                </c:pt>
                <c:pt idx="19">
                  <c:v>Romania</c:v>
                </c:pt>
                <c:pt idx="20">
                  <c:v>Malta</c:v>
                </c:pt>
              </c:strCache>
            </c:strRef>
          </c:cat>
          <c:val>
            <c:numRef>
              <c:f>'Fig4'!$K$57:$K$77</c:f>
              <c:numCache>
                <c:formatCode>#,##0.00</c:formatCode>
                <c:ptCount val="21"/>
                <c:pt idx="0">
                  <c:v>19.417839013778099</c:v>
                </c:pt>
                <c:pt idx="1">
                  <c:v>9.1200387246477774</c:v>
                </c:pt>
                <c:pt idx="2">
                  <c:v>5.9886438636006494</c:v>
                </c:pt>
                <c:pt idx="3">
                  <c:v>3.6764705882352944</c:v>
                </c:pt>
                <c:pt idx="4">
                  <c:v>3.6619181562471645</c:v>
                </c:pt>
                <c:pt idx="5">
                  <c:v>3.2401574981653498</c:v>
                </c:pt>
                <c:pt idx="6">
                  <c:v>3.1956396500198032</c:v>
                </c:pt>
                <c:pt idx="7">
                  <c:v>2.4102292301576784</c:v>
                </c:pt>
                <c:pt idx="8">
                  <c:v>2.3292916400765797</c:v>
                </c:pt>
                <c:pt idx="9">
                  <c:v>2.2394094264622373</c:v>
                </c:pt>
                <c:pt idx="10">
                  <c:v>1.6338613739117311</c:v>
                </c:pt>
                <c:pt idx="11">
                  <c:v>1.5698051394055217</c:v>
                </c:pt>
                <c:pt idx="12">
                  <c:v>1.4485514485514486</c:v>
                </c:pt>
                <c:pt idx="13">
                  <c:v>1.3978951548848293</c:v>
                </c:pt>
                <c:pt idx="14">
                  <c:v>1.3539138002106903</c:v>
                </c:pt>
                <c:pt idx="15">
                  <c:v>1.1000855431993157</c:v>
                </c:pt>
                <c:pt idx="16">
                  <c:v>0.88972052876199681</c:v>
                </c:pt>
                <c:pt idx="17">
                  <c:v>0.83502695060528409</c:v>
                </c:pt>
                <c:pt idx="18">
                  <c:v>0.2768496420047733</c:v>
                </c:pt>
                <c:pt idx="19">
                  <c:v>7.9378065306499185E-2</c:v>
                </c:pt>
                <c:pt idx="20">
                  <c:v>3.3359497645211927E-2</c:v>
                </c:pt>
              </c:numCache>
            </c:numRef>
          </c:val>
          <c:extLst>
            <c:ext xmlns:c16="http://schemas.microsoft.com/office/drawing/2014/chart" uri="{C3380CC4-5D6E-409C-BE32-E72D297353CC}">
              <c16:uniqueId val="{00000000-D794-4E4F-8CBD-51694FDDA4E8}"/>
            </c:ext>
          </c:extLst>
        </c:ser>
        <c:dLbls>
          <c:showLegendKey val="0"/>
          <c:showVal val="0"/>
          <c:showCatName val="0"/>
          <c:showSerName val="0"/>
          <c:showPercent val="0"/>
          <c:showBubbleSize val="0"/>
        </c:dLbls>
        <c:gapWidth val="219"/>
        <c:overlap val="-27"/>
        <c:axId val="597976112"/>
        <c:axId val="597979064"/>
      </c:barChart>
      <c:catAx>
        <c:axId val="59797611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97979064"/>
        <c:crosses val="autoZero"/>
        <c:auto val="1"/>
        <c:lblAlgn val="ctr"/>
        <c:lblOffset val="100"/>
        <c:tickMarkSkip val="1"/>
        <c:noMultiLvlLbl val="0"/>
      </c:catAx>
      <c:valAx>
        <c:axId val="597979064"/>
        <c:scaling>
          <c:orientation val="minMax"/>
          <c:max val="2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97976112"/>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Organic arable land crops, permanent grassland (pastures and meadows) and permanent crops, by country, 2019</a:t>
            </a:r>
          </a:p>
          <a:p>
            <a:pPr algn="l">
              <a:defRPr sz="1800" b="1"/>
            </a:pPr>
            <a:r>
              <a:rPr lang="en-US" sz="1600" b="0"/>
              <a:t>(% of total organic area - fully converted and under conversion)</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389174405810358"/>
          <c:w val="0.97066666666666668"/>
          <c:h val="0.68580704547233406"/>
        </c:manualLayout>
      </c:layout>
      <c:barChart>
        <c:barDir val="col"/>
        <c:grouping val="stacked"/>
        <c:varyColors val="0"/>
        <c:ser>
          <c:idx val="0"/>
          <c:order val="0"/>
          <c:tx>
            <c:strRef>
              <c:f>'Fig5'!$R$63</c:f>
              <c:strCache>
                <c:ptCount val="1"/>
                <c:pt idx="0">
                  <c:v>Organic arable land</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'Fig5'!$Q$64:$Q$102</c:f>
              <c:strCache>
                <c:ptCount val="39"/>
                <c:pt idx="0">
                  <c:v>EU-27</c:v>
                </c:pt>
                <c:pt idx="2">
                  <c:v>Finland</c:v>
                </c:pt>
                <c:pt idx="3">
                  <c:v>Denmark</c:v>
                </c:pt>
                <c:pt idx="4">
                  <c:v>Sweden</c:v>
                </c:pt>
                <c:pt idx="5">
                  <c:v>Poland</c:v>
                </c:pt>
                <c:pt idx="6">
                  <c:v>Romania</c:v>
                </c:pt>
                <c:pt idx="7">
                  <c:v>Lithuania</c:v>
                </c:pt>
                <c:pt idx="8">
                  <c:v>France</c:v>
                </c:pt>
                <c:pt idx="9">
                  <c:v>Estonia</c:v>
                </c:pt>
                <c:pt idx="10">
                  <c:v>Bulgaria</c:v>
                </c:pt>
                <c:pt idx="11">
                  <c:v>Latvia</c:v>
                </c:pt>
                <c:pt idx="12">
                  <c:v>Malta</c:v>
                </c:pt>
                <c:pt idx="13">
                  <c:v>Cyprus</c:v>
                </c:pt>
                <c:pt idx="14">
                  <c:v>Croatia</c:v>
                </c:pt>
                <c:pt idx="15">
                  <c:v>Italy</c:v>
                </c:pt>
                <c:pt idx="16">
                  <c:v>Luxembourg</c:v>
                </c:pt>
                <c:pt idx="17">
                  <c:v>Germany</c:v>
                </c:pt>
                <c:pt idx="18">
                  <c:v>Austria</c:v>
                </c:pt>
                <c:pt idx="19">
                  <c:v>Netherlands</c:v>
                </c:pt>
                <c:pt idx="20">
                  <c:v>Belgium</c:v>
                </c:pt>
                <c:pt idx="21">
                  <c:v>Slovakia</c:v>
                </c:pt>
                <c:pt idx="22">
                  <c:v>Hungary</c:v>
                </c:pt>
                <c:pt idx="23">
                  <c:v>Greece</c:v>
                </c:pt>
                <c:pt idx="24">
                  <c:v>Spain</c:v>
                </c:pt>
                <c:pt idx="25">
                  <c:v>Portugal</c:v>
                </c:pt>
                <c:pt idx="26">
                  <c:v>Czechia</c:v>
                </c:pt>
                <c:pt idx="27">
                  <c:v>Slovenia</c:v>
                </c:pt>
                <c:pt idx="28">
                  <c:v>Ireland</c:v>
                </c:pt>
                <c:pt idx="30">
                  <c:v>Norway</c:v>
                </c:pt>
                <c:pt idx="31">
                  <c:v>Switzerland</c:v>
                </c:pt>
                <c:pt idx="32">
                  <c:v>Iceland</c:v>
                </c:pt>
                <c:pt idx="34">
                  <c:v>United Kingdom</c:v>
                </c:pt>
                <c:pt idx="36">
                  <c:v>North Macedonia</c:v>
                </c:pt>
                <c:pt idx="37">
                  <c:v>Turkey</c:v>
                </c:pt>
                <c:pt idx="38">
                  <c:v>Serbia</c:v>
                </c:pt>
              </c:strCache>
            </c:strRef>
          </c:cat>
          <c:val>
            <c:numRef>
              <c:f>'Fig5'!$R$64:$R$102</c:f>
              <c:numCache>
                <c:formatCode>#,##0.0</c:formatCode>
                <c:ptCount val="39"/>
                <c:pt idx="0">
                  <c:v>45.770627313335503</c:v>
                </c:pt>
                <c:pt idx="2">
                  <c:v>99.151342321295729</c:v>
                </c:pt>
                <c:pt idx="3">
                  <c:v>82.367280037544745</c:v>
                </c:pt>
                <c:pt idx="4">
                  <c:v>77.68891987152341</c:v>
                </c:pt>
                <c:pt idx="5">
                  <c:v>74.017063374025142</c:v>
                </c:pt>
                <c:pt idx="6">
                  <c:v>65.193761575596881</c:v>
                </c:pt>
                <c:pt idx="7">
                  <c:v>62.290701228326682</c:v>
                </c:pt>
                <c:pt idx="8">
                  <c:v>56.023325629229248</c:v>
                </c:pt>
                <c:pt idx="9">
                  <c:v>54.575807408816821</c:v>
                </c:pt>
                <c:pt idx="10">
                  <c:v>54.286417782456972</c:v>
                </c:pt>
                <c:pt idx="11">
                  <c:v>51.956203674308824</c:v>
                </c:pt>
                <c:pt idx="12">
                  <c:v>51.851851851851848</c:v>
                </c:pt>
                <c:pt idx="13">
                  <c:v>48.701923076923073</c:v>
                </c:pt>
                <c:pt idx="14">
                  <c:v>48.634476125297105</c:v>
                </c:pt>
                <c:pt idx="15">
                  <c:v>48.248040236300469</c:v>
                </c:pt>
                <c:pt idx="16">
                  <c:v>45.235638114895082</c:v>
                </c:pt>
                <c:pt idx="17">
                  <c:v>44.165693785204816</c:v>
                </c:pt>
                <c:pt idx="18">
                  <c:v>40.409972860028915</c:v>
                </c:pt>
                <c:pt idx="19">
                  <c:v>40.115766586354823</c:v>
                </c:pt>
                <c:pt idx="20">
                  <c:v>36.058162136620879</c:v>
                </c:pt>
                <c:pt idx="21">
                  <c:v>34.431199858274489</c:v>
                </c:pt>
                <c:pt idx="22">
                  <c:v>34.264982354299285</c:v>
                </c:pt>
                <c:pt idx="23">
                  <c:v>33.853867219414774</c:v>
                </c:pt>
                <c:pt idx="24">
                  <c:v>20.986438582098046</c:v>
                </c:pt>
                <c:pt idx="25">
                  <c:v>18.987220894025842</c:v>
                </c:pt>
                <c:pt idx="26">
                  <c:v>16.546427870736288</c:v>
                </c:pt>
                <c:pt idx="27">
                  <c:v>13.135098110318708</c:v>
                </c:pt>
                <c:pt idx="28">
                  <c:v>6.1729229770662055</c:v>
                </c:pt>
                <c:pt idx="30">
                  <c:v>80.561440677966104</c:v>
                </c:pt>
                <c:pt idx="31">
                  <c:v>23.638407383304738</c:v>
                </c:pt>
                <c:pt idx="32">
                  <c:v>10.940766550522648</c:v>
                </c:pt>
                <c:pt idx="34">
                  <c:v>32.361874693810897</c:v>
                </c:pt>
                <c:pt idx="36">
                  <c:v>82.241983292912963</c:v>
                </c:pt>
                <c:pt idx="37">
                  <c:v>59.987348609253274</c:v>
                </c:pt>
                <c:pt idx="38">
                  <c:v>50.065832784726794</c:v>
                </c:pt>
              </c:numCache>
            </c:numRef>
          </c:val>
          <c:extLst>
            <c:ext xmlns:c16="http://schemas.microsoft.com/office/drawing/2014/chart" uri="{C3380CC4-5D6E-409C-BE32-E72D297353CC}">
              <c16:uniqueId val="{00000000-7919-40C4-BA69-7405C46BE957}"/>
            </c:ext>
          </c:extLst>
        </c:ser>
        <c:ser>
          <c:idx val="1"/>
          <c:order val="1"/>
          <c:tx>
            <c:strRef>
              <c:f>'Fig5'!$S$63</c:f>
              <c:strCache>
                <c:ptCount val="1"/>
                <c:pt idx="0">
                  <c:v>Organic permanent grassland</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'Fig5'!$Q$64:$Q$102</c:f>
              <c:strCache>
                <c:ptCount val="39"/>
                <c:pt idx="0">
                  <c:v>EU-27</c:v>
                </c:pt>
                <c:pt idx="2">
                  <c:v>Finland</c:v>
                </c:pt>
                <c:pt idx="3">
                  <c:v>Denmark</c:v>
                </c:pt>
                <c:pt idx="4">
                  <c:v>Sweden</c:v>
                </c:pt>
                <c:pt idx="5">
                  <c:v>Poland</c:v>
                </c:pt>
                <c:pt idx="6">
                  <c:v>Romania</c:v>
                </c:pt>
                <c:pt idx="7">
                  <c:v>Lithuania</c:v>
                </c:pt>
                <c:pt idx="8">
                  <c:v>France</c:v>
                </c:pt>
                <c:pt idx="9">
                  <c:v>Estonia</c:v>
                </c:pt>
                <c:pt idx="10">
                  <c:v>Bulgaria</c:v>
                </c:pt>
                <c:pt idx="11">
                  <c:v>Latvia</c:v>
                </c:pt>
                <c:pt idx="12">
                  <c:v>Malta</c:v>
                </c:pt>
                <c:pt idx="13">
                  <c:v>Cyprus</c:v>
                </c:pt>
                <c:pt idx="14">
                  <c:v>Croatia</c:v>
                </c:pt>
                <c:pt idx="15">
                  <c:v>Italy</c:v>
                </c:pt>
                <c:pt idx="16">
                  <c:v>Luxembourg</c:v>
                </c:pt>
                <c:pt idx="17">
                  <c:v>Germany</c:v>
                </c:pt>
                <c:pt idx="18">
                  <c:v>Austria</c:v>
                </c:pt>
                <c:pt idx="19">
                  <c:v>Netherlands</c:v>
                </c:pt>
                <c:pt idx="20">
                  <c:v>Belgium</c:v>
                </c:pt>
                <c:pt idx="21">
                  <c:v>Slovakia</c:v>
                </c:pt>
                <c:pt idx="22">
                  <c:v>Hungary</c:v>
                </c:pt>
                <c:pt idx="23">
                  <c:v>Greece</c:v>
                </c:pt>
                <c:pt idx="24">
                  <c:v>Spain</c:v>
                </c:pt>
                <c:pt idx="25">
                  <c:v>Portugal</c:v>
                </c:pt>
                <c:pt idx="26">
                  <c:v>Czechia</c:v>
                </c:pt>
                <c:pt idx="27">
                  <c:v>Slovenia</c:v>
                </c:pt>
                <c:pt idx="28">
                  <c:v>Ireland</c:v>
                </c:pt>
                <c:pt idx="30">
                  <c:v>Norway</c:v>
                </c:pt>
                <c:pt idx="31">
                  <c:v>Switzerland</c:v>
                </c:pt>
                <c:pt idx="32">
                  <c:v>Iceland</c:v>
                </c:pt>
                <c:pt idx="34">
                  <c:v>United Kingdom</c:v>
                </c:pt>
                <c:pt idx="36">
                  <c:v>North Macedonia</c:v>
                </c:pt>
                <c:pt idx="37">
                  <c:v>Turkey</c:v>
                </c:pt>
                <c:pt idx="38">
                  <c:v>Serbia</c:v>
                </c:pt>
              </c:strCache>
            </c:strRef>
          </c:cat>
          <c:val>
            <c:numRef>
              <c:f>'Fig5'!$S$64:$S$102</c:f>
              <c:numCache>
                <c:formatCode>#,##0.0</c:formatCode>
                <c:ptCount val="39"/>
                <c:pt idx="0">
                  <c:v>42.918578927355419</c:v>
                </c:pt>
                <c:pt idx="2">
                  <c:v>0.62776523407420937</c:v>
                </c:pt>
                <c:pt idx="3">
                  <c:v>16.494469855634865</c:v>
                </c:pt>
                <c:pt idx="4">
                  <c:v>22.211725768937594</c:v>
                </c:pt>
                <c:pt idx="5">
                  <c:v>19.693796945455119</c:v>
                </c:pt>
                <c:pt idx="6">
                  <c:v>29.203396520489438</c:v>
                </c:pt>
                <c:pt idx="7">
                  <c:v>35.484763627652633</c:v>
                </c:pt>
                <c:pt idx="8">
                  <c:v>36.52213922100038</c:v>
                </c:pt>
                <c:pt idx="9">
                  <c:v>44.270330755605087</c:v>
                </c:pt>
                <c:pt idx="10">
                  <c:v>23.212117610100272</c:v>
                </c:pt>
                <c:pt idx="11">
                  <c:v>47.007550138718265</c:v>
                </c:pt>
                <c:pt idx="12">
                  <c:v>0</c:v>
                </c:pt>
                <c:pt idx="13">
                  <c:v>2.7564102564102564</c:v>
                </c:pt>
                <c:pt idx="14">
                  <c:v>37.592830652843418</c:v>
                </c:pt>
                <c:pt idx="15">
                  <c:v>27.647355416473303</c:v>
                </c:pt>
                <c:pt idx="16">
                  <c:v>51.307189542483655</c:v>
                </c:pt>
                <c:pt idx="17">
                  <c:v>54.135566093060405</c:v>
                </c:pt>
                <c:pt idx="18">
                  <c:v>57.885851336081572</c:v>
                </c:pt>
                <c:pt idx="19">
                  <c:v>58.672210142798377</c:v>
                </c:pt>
                <c:pt idx="20">
                  <c:v>62.417981292754433</c:v>
                </c:pt>
                <c:pt idx="21">
                  <c:v>64.660238402551059</c:v>
                </c:pt>
                <c:pt idx="22">
                  <c:v>60.946271315016986</c:v>
                </c:pt>
                <c:pt idx="23">
                  <c:v>52.86958725451629</c:v>
                </c:pt>
                <c:pt idx="24">
                  <c:v>53.262876467780593</c:v>
                </c:pt>
                <c:pt idx="25">
                  <c:v>60.14126249518268</c:v>
                </c:pt>
                <c:pt idx="26">
                  <c:v>82.409634051776493</c:v>
                </c:pt>
                <c:pt idx="27">
                  <c:v>80.639832386478105</c:v>
                </c:pt>
                <c:pt idx="28">
                  <c:v>93.74053440069234</c:v>
                </c:pt>
                <c:pt idx="30">
                  <c:v>18.699240819209038</c:v>
                </c:pt>
                <c:pt idx="31">
                  <c:v>74.826362184227662</c:v>
                </c:pt>
                <c:pt idx="32">
                  <c:v>89.024390243902445</c:v>
                </c:pt>
                <c:pt idx="34">
                  <c:v>66.511784878340862</c:v>
                </c:pt>
                <c:pt idx="36">
                  <c:v>0</c:v>
                </c:pt>
                <c:pt idx="37">
                  <c:v>2.6818048350787902</c:v>
                </c:pt>
                <c:pt idx="38">
                  <c:v>25.157528449167689</c:v>
                </c:pt>
              </c:numCache>
            </c:numRef>
          </c:val>
          <c:extLst>
            <c:ext xmlns:c16="http://schemas.microsoft.com/office/drawing/2014/chart" uri="{C3380CC4-5D6E-409C-BE32-E72D297353CC}">
              <c16:uniqueId val="{00000001-7919-40C4-BA69-7405C46BE957}"/>
            </c:ext>
          </c:extLst>
        </c:ser>
        <c:ser>
          <c:idx val="2"/>
          <c:order val="2"/>
          <c:tx>
            <c:strRef>
              <c:f>'Fig5'!$T$63</c:f>
              <c:strCache>
                <c:ptCount val="1"/>
                <c:pt idx="0">
                  <c:v>Organic permanent crops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'Fig5'!$Q$64:$Q$102</c:f>
              <c:strCache>
                <c:ptCount val="39"/>
                <c:pt idx="0">
                  <c:v>EU-27</c:v>
                </c:pt>
                <c:pt idx="2">
                  <c:v>Finland</c:v>
                </c:pt>
                <c:pt idx="3">
                  <c:v>Denmark</c:v>
                </c:pt>
                <c:pt idx="4">
                  <c:v>Sweden</c:v>
                </c:pt>
                <c:pt idx="5">
                  <c:v>Poland</c:v>
                </c:pt>
                <c:pt idx="6">
                  <c:v>Romania</c:v>
                </c:pt>
                <c:pt idx="7">
                  <c:v>Lithuania</c:v>
                </c:pt>
                <c:pt idx="8">
                  <c:v>France</c:v>
                </c:pt>
                <c:pt idx="9">
                  <c:v>Estonia</c:v>
                </c:pt>
                <c:pt idx="10">
                  <c:v>Bulgaria</c:v>
                </c:pt>
                <c:pt idx="11">
                  <c:v>Latvia</c:v>
                </c:pt>
                <c:pt idx="12">
                  <c:v>Malta</c:v>
                </c:pt>
                <c:pt idx="13">
                  <c:v>Cyprus</c:v>
                </c:pt>
                <c:pt idx="14">
                  <c:v>Croatia</c:v>
                </c:pt>
                <c:pt idx="15">
                  <c:v>Italy</c:v>
                </c:pt>
                <c:pt idx="16">
                  <c:v>Luxembourg</c:v>
                </c:pt>
                <c:pt idx="17">
                  <c:v>Germany</c:v>
                </c:pt>
                <c:pt idx="18">
                  <c:v>Austria</c:v>
                </c:pt>
                <c:pt idx="19">
                  <c:v>Netherlands</c:v>
                </c:pt>
                <c:pt idx="20">
                  <c:v>Belgium</c:v>
                </c:pt>
                <c:pt idx="21">
                  <c:v>Slovakia</c:v>
                </c:pt>
                <c:pt idx="22">
                  <c:v>Hungary</c:v>
                </c:pt>
                <c:pt idx="23">
                  <c:v>Greece</c:v>
                </c:pt>
                <c:pt idx="24">
                  <c:v>Spain</c:v>
                </c:pt>
                <c:pt idx="25">
                  <c:v>Portugal</c:v>
                </c:pt>
                <c:pt idx="26">
                  <c:v>Czechia</c:v>
                </c:pt>
                <c:pt idx="27">
                  <c:v>Slovenia</c:v>
                </c:pt>
                <c:pt idx="28">
                  <c:v>Ireland</c:v>
                </c:pt>
                <c:pt idx="30">
                  <c:v>Norway</c:v>
                </c:pt>
                <c:pt idx="31">
                  <c:v>Switzerland</c:v>
                </c:pt>
                <c:pt idx="32">
                  <c:v>Iceland</c:v>
                </c:pt>
                <c:pt idx="34">
                  <c:v>United Kingdom</c:v>
                </c:pt>
                <c:pt idx="36">
                  <c:v>North Macedonia</c:v>
                </c:pt>
                <c:pt idx="37">
                  <c:v>Turkey</c:v>
                </c:pt>
                <c:pt idx="38">
                  <c:v>Serbia</c:v>
                </c:pt>
              </c:strCache>
            </c:strRef>
          </c:cat>
          <c:val>
            <c:numRef>
              <c:f>'Fig5'!$T$64:$T$102</c:f>
              <c:numCache>
                <c:formatCode>#,##0.0</c:formatCode>
                <c:ptCount val="39"/>
                <c:pt idx="0">
                  <c:v>11.310793759309073</c:v>
                </c:pt>
                <c:pt idx="2">
                  <c:v>0.22056616332337087</c:v>
                </c:pt>
                <c:pt idx="3">
                  <c:v>1.1386003376224931</c:v>
                </c:pt>
                <c:pt idx="4">
                  <c:v>9.9354359538995782E-2</c:v>
                </c:pt>
                <c:pt idx="5">
                  <c:v>6.2891396805197415</c:v>
                </c:pt>
                <c:pt idx="6">
                  <c:v>5.6025888854028558</c:v>
                </c:pt>
                <c:pt idx="7">
                  <c:v>2.2245351440206838</c:v>
                </c:pt>
                <c:pt idx="8">
                  <c:v>7.454535149770372</c:v>
                </c:pt>
                <c:pt idx="9">
                  <c:v>1.1538618355780861</c:v>
                </c:pt>
                <c:pt idx="10">
                  <c:v>22.502313655235653</c:v>
                </c:pt>
                <c:pt idx="11">
                  <c:v>1.0362461869729052</c:v>
                </c:pt>
                <c:pt idx="12">
                  <c:v>48.148148148148145</c:v>
                </c:pt>
                <c:pt idx="13">
                  <c:v>48.541666666666664</c:v>
                </c:pt>
                <c:pt idx="14">
                  <c:v>13.77269322185948</c:v>
                </c:pt>
                <c:pt idx="15">
                  <c:v>24.104604347226228</c:v>
                </c:pt>
                <c:pt idx="16">
                  <c:v>3.4571723426212593</c:v>
                </c:pt>
                <c:pt idx="17">
                  <c:v>1.6987401217347788</c:v>
                </c:pt>
                <c:pt idx="18">
                  <c:v>1.7041758038895165</c:v>
                </c:pt>
                <c:pt idx="19">
                  <c:v>1.2120232708468004</c:v>
                </c:pt>
                <c:pt idx="20">
                  <c:v>1.5227826759307983</c:v>
                </c:pt>
                <c:pt idx="21">
                  <c:v>0.90856173917444905</c:v>
                </c:pt>
                <c:pt idx="22">
                  <c:v>4.7887463306837299</c:v>
                </c:pt>
                <c:pt idx="23">
                  <c:v>13.276545526068931</c:v>
                </c:pt>
                <c:pt idx="24">
                  <c:v>25.750684950121361</c:v>
                </c:pt>
                <c:pt idx="25">
                  <c:v>20.87151661079147</c:v>
                </c:pt>
                <c:pt idx="26">
                  <c:v>1.043938077487224</c:v>
                </c:pt>
                <c:pt idx="27">
                  <c:v>6.2250695032031915</c:v>
                </c:pt>
                <c:pt idx="28">
                  <c:v>8.6542622241453912E-2</c:v>
                </c:pt>
                <c:pt idx="30">
                  <c:v>0.73711158192090398</c:v>
                </c:pt>
                <c:pt idx="31">
                  <c:v>1.5352304324676092</c:v>
                </c:pt>
                <c:pt idx="32">
                  <c:v>1.7421602787456445E-2</c:v>
                </c:pt>
                <c:pt idx="34">
                  <c:v>1.1239453486473245</c:v>
                </c:pt>
                <c:pt idx="36">
                  <c:v>17.758016707087037</c:v>
                </c:pt>
                <c:pt idx="37">
                  <c:v>37.330846555667932</c:v>
                </c:pt>
                <c:pt idx="38">
                  <c:v>24.771936424339323</c:v>
                </c:pt>
              </c:numCache>
            </c:numRef>
          </c:val>
          <c:extLst>
            <c:ext xmlns:c16="http://schemas.microsoft.com/office/drawing/2014/chart" uri="{C3380CC4-5D6E-409C-BE32-E72D297353CC}">
              <c16:uniqueId val="{00000002-7919-40C4-BA69-7405C46BE957}"/>
            </c:ext>
          </c:extLst>
        </c:ser>
        <c:dLbls>
          <c:showLegendKey val="0"/>
          <c:showVal val="0"/>
          <c:showCatName val="0"/>
          <c:showSerName val="0"/>
          <c:showPercent val="0"/>
          <c:showBubbleSize val="0"/>
        </c:dLbls>
        <c:gapWidth val="150"/>
        <c:overlap val="100"/>
        <c:axId val="448143696"/>
        <c:axId val="448120080"/>
      </c:barChart>
      <c:catAx>
        <c:axId val="44814369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48120080"/>
        <c:crosses val="autoZero"/>
        <c:auto val="1"/>
        <c:lblAlgn val="ctr"/>
        <c:lblOffset val="100"/>
        <c:tickMarkSkip val="1"/>
        <c:noMultiLvlLbl val="0"/>
      </c:catAx>
      <c:valAx>
        <c:axId val="448120080"/>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48143696"/>
        <c:crosses val="autoZero"/>
        <c:crossBetween val="between"/>
      </c:valAx>
      <c:spPr>
        <a:noFill/>
        <a:ln>
          <a:noFill/>
        </a:ln>
        <a:effectLst/>
      </c:spPr>
    </c:plotArea>
    <c:legend>
      <c:legendPos val="b"/>
      <c:layout>
        <c:manualLayout>
          <c:xMode val="edge"/>
          <c:yMode val="edge"/>
          <c:x val="0.12850099737532808"/>
          <c:y val="0.8722903833229082"/>
          <c:w val="0.74299790026246715"/>
          <c:h val="3.95884933913523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Live bovine animals</a:t>
            </a:r>
          </a:p>
        </c:rich>
      </c:tx>
      <c:layout>
        <c:manualLayout>
          <c:xMode val="edge"/>
          <c:yMode val="edge"/>
          <c:x val="5.328005328005328E-3"/>
          <c:y val="8.459585993190367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'Fig6'!$Q$113:$Q$122</c:f>
              <c:strCache>
                <c:ptCount val="10"/>
                <c:pt idx="0">
                  <c:v>Greece</c:v>
                </c:pt>
                <c:pt idx="1">
                  <c:v>Latvia</c:v>
                </c:pt>
                <c:pt idx="2">
                  <c:v>Sweden</c:v>
                </c:pt>
                <c:pt idx="3">
                  <c:v>Austria</c:v>
                </c:pt>
                <c:pt idx="4">
                  <c:v>Czechia</c:v>
                </c:pt>
                <c:pt idx="5">
                  <c:v>Estonia</c:v>
                </c:pt>
                <c:pt idx="6">
                  <c:v>Denmark</c:v>
                </c:pt>
                <c:pt idx="7">
                  <c:v>Slovakia</c:v>
                </c:pt>
                <c:pt idx="8">
                  <c:v>Lithuania</c:v>
                </c:pt>
                <c:pt idx="9">
                  <c:v>Finland</c:v>
                </c:pt>
              </c:strCache>
            </c:strRef>
          </c:cat>
          <c:val>
            <c:numRef>
              <c:f>'Fig6'!$R$113:$R$122</c:f>
              <c:numCache>
                <c:formatCode>0.0</c:formatCode>
                <c:ptCount val="10"/>
                <c:pt idx="0">
                  <c:v>26.907358490566036</c:v>
                </c:pt>
                <c:pt idx="1">
                  <c:v>25.053374481432762</c:v>
                </c:pt>
                <c:pt idx="2">
                  <c:v>23.724077541344229</c:v>
                </c:pt>
                <c:pt idx="3">
                  <c:v>22.383002043074828</c:v>
                </c:pt>
                <c:pt idx="4">
                  <c:v>19.231922753374054</c:v>
                </c:pt>
                <c:pt idx="5">
                  <c:v>16.6496062992126</c:v>
                </c:pt>
                <c:pt idx="6">
                  <c:v>14.956533333333333</c:v>
                </c:pt>
                <c:pt idx="7">
                  <c:v>14.212145748987853</c:v>
                </c:pt>
                <c:pt idx="8">
                  <c:v>9.1957138354869219</c:v>
                </c:pt>
                <c:pt idx="9">
                  <c:v>9.0602326521873575</c:v>
                </c:pt>
              </c:numCache>
            </c:numRef>
          </c:val>
          <c:extLst>
            <c:ext xmlns:c16="http://schemas.microsoft.com/office/drawing/2014/chart" uri="{C3380CC4-5D6E-409C-BE32-E72D297353CC}">
              <c16:uniqueId val="{00000000-10C3-4563-8F86-212AF3273001}"/>
            </c:ext>
          </c:extLst>
        </c:ser>
        <c:dLbls>
          <c:showLegendKey val="0"/>
          <c:showVal val="0"/>
          <c:showCatName val="0"/>
          <c:showSerName val="0"/>
          <c:showPercent val="0"/>
          <c:showBubbleSize val="0"/>
        </c:dLbls>
        <c:gapWidth val="150"/>
        <c:axId val="585351824"/>
        <c:axId val="585344280"/>
      </c:barChart>
      <c:catAx>
        <c:axId val="58535182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5344280"/>
        <c:crosses val="autoZero"/>
        <c:auto val="1"/>
        <c:lblAlgn val="ctr"/>
        <c:lblOffset val="100"/>
        <c:tickMarkSkip val="1"/>
        <c:noMultiLvlLbl val="0"/>
      </c:catAx>
      <c:valAx>
        <c:axId val="58534428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535182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Dairy cows</a:t>
            </a:r>
          </a:p>
        </c:rich>
      </c:tx>
      <c:layout>
        <c:manualLayout>
          <c:xMode val="edge"/>
          <c:yMode val="edge"/>
          <c:x val="5.3333333333333332E-3"/>
          <c:y val="8.783585760562564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'Fig6'!$T$113:$T$122</c:f>
              <c:strCache>
                <c:ptCount val="10"/>
                <c:pt idx="0">
                  <c:v>Austria</c:v>
                </c:pt>
                <c:pt idx="1">
                  <c:v>Greece</c:v>
                </c:pt>
                <c:pt idx="2">
                  <c:v>Sweden</c:v>
                </c:pt>
                <c:pt idx="3">
                  <c:v>Denmark</c:v>
                </c:pt>
                <c:pt idx="4">
                  <c:v>Latvia</c:v>
                </c:pt>
                <c:pt idx="5">
                  <c:v>Lithuania</c:v>
                </c:pt>
                <c:pt idx="6">
                  <c:v>Germany</c:v>
                </c:pt>
                <c:pt idx="7">
                  <c:v>France</c:v>
                </c:pt>
                <c:pt idx="8">
                  <c:v>Slovakia</c:v>
                </c:pt>
                <c:pt idx="9">
                  <c:v>Italy</c:v>
                </c:pt>
              </c:strCache>
            </c:strRef>
          </c:cat>
          <c:val>
            <c:numRef>
              <c:f>'Fig6'!$U$113:$U$122</c:f>
              <c:numCache>
                <c:formatCode>0.0</c:formatCode>
                <c:ptCount val="10"/>
                <c:pt idx="0">
                  <c:v>22.014425553838226</c:v>
                </c:pt>
                <c:pt idx="1">
                  <c:v>19.716279069767442</c:v>
                </c:pt>
                <c:pt idx="2">
                  <c:v>18.828057601698852</c:v>
                </c:pt>
                <c:pt idx="3">
                  <c:v>13.883303730017763</c:v>
                </c:pt>
                <c:pt idx="4">
                  <c:v>13.089372155191098</c:v>
                </c:pt>
                <c:pt idx="5">
                  <c:v>5.8750518887505185</c:v>
                </c:pt>
                <c:pt idx="6">
                  <c:v>5.6562977513105519</c:v>
                </c:pt>
                <c:pt idx="7">
                  <c:v>4.5782206168826516</c:v>
                </c:pt>
                <c:pt idx="8">
                  <c:v>4.5760826380611839</c:v>
                </c:pt>
                <c:pt idx="9">
                  <c:v>4.2406116051436253</c:v>
                </c:pt>
              </c:numCache>
            </c:numRef>
          </c:val>
          <c:extLst>
            <c:ext xmlns:c16="http://schemas.microsoft.com/office/drawing/2014/chart" uri="{C3380CC4-5D6E-409C-BE32-E72D297353CC}">
              <c16:uniqueId val="{00000000-9725-40B5-9713-7E68C74C0D70}"/>
            </c:ext>
          </c:extLst>
        </c:ser>
        <c:dLbls>
          <c:showLegendKey val="0"/>
          <c:showVal val="0"/>
          <c:showCatName val="0"/>
          <c:showSerName val="0"/>
          <c:showPercent val="0"/>
          <c:showBubbleSize val="0"/>
        </c:dLbls>
        <c:gapWidth val="150"/>
        <c:axId val="583020904"/>
        <c:axId val="583024840"/>
      </c:barChart>
      <c:catAx>
        <c:axId val="58302090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3024840"/>
        <c:crosses val="autoZero"/>
        <c:auto val="1"/>
        <c:lblAlgn val="ctr"/>
        <c:lblOffset val="100"/>
        <c:tickMarkSkip val="1"/>
        <c:noMultiLvlLbl val="0"/>
      </c:catAx>
      <c:valAx>
        <c:axId val="58302484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30209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Pigs</a:t>
            </a:r>
          </a:p>
        </c:rich>
      </c:tx>
      <c:layout>
        <c:manualLayout>
          <c:xMode val="edge"/>
          <c:yMode val="edge"/>
          <c:x val="5.328005328005328E-3"/>
          <c:y val="8.718852200866563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'Fig6'!$P$157:$P$166</c:f>
              <c:strCache>
                <c:ptCount val="10"/>
                <c:pt idx="0">
                  <c:v>Denmark</c:v>
                </c:pt>
                <c:pt idx="1">
                  <c:v>France</c:v>
                </c:pt>
                <c:pt idx="2">
                  <c:v>Austria</c:v>
                </c:pt>
                <c:pt idx="3">
                  <c:v>Sweden</c:v>
                </c:pt>
                <c:pt idx="4">
                  <c:v>Slovenia</c:v>
                </c:pt>
                <c:pt idx="5">
                  <c:v>Luxembourg</c:v>
                </c:pt>
                <c:pt idx="6">
                  <c:v>Netherlands</c:v>
                </c:pt>
                <c:pt idx="7">
                  <c:v>Germany</c:v>
                </c:pt>
                <c:pt idx="8">
                  <c:v>Greece</c:v>
                </c:pt>
                <c:pt idx="9">
                  <c:v>Latvia</c:v>
                </c:pt>
              </c:strCache>
            </c:strRef>
          </c:cat>
          <c:val>
            <c:numRef>
              <c:f>'Fig6'!$Q$157:$Q$166</c:f>
              <c:numCache>
                <c:formatCode>#,##0.0</c:formatCode>
                <c:ptCount val="10"/>
                <c:pt idx="0">
                  <c:v>3.8570395977372725</c:v>
                </c:pt>
                <c:pt idx="1">
                  <c:v>3.2416728349370838</c:v>
                </c:pt>
                <c:pt idx="2">
                  <c:v>2.6901122517786118</c:v>
                </c:pt>
                <c:pt idx="3">
                  <c:v>2.4742776127464219</c:v>
                </c:pt>
                <c:pt idx="4">
                  <c:v>1.3542100441409177</c:v>
                </c:pt>
                <c:pt idx="5">
                  <c:v>1.2208472156116135</c:v>
                </c:pt>
                <c:pt idx="6">
                  <c:v>0.89302910829628379</c:v>
                </c:pt>
                <c:pt idx="7">
                  <c:v>0.70107164515955689</c:v>
                </c:pt>
                <c:pt idx="8">
                  <c:v>0.68130968622100951</c:v>
                </c:pt>
                <c:pt idx="9">
                  <c:v>0.61266709102482497</c:v>
                </c:pt>
              </c:numCache>
            </c:numRef>
          </c:val>
          <c:extLst>
            <c:ext xmlns:c16="http://schemas.microsoft.com/office/drawing/2014/chart" uri="{C3380CC4-5D6E-409C-BE32-E72D297353CC}">
              <c16:uniqueId val="{00000000-247B-4118-ADF3-FD90411FF278}"/>
            </c:ext>
          </c:extLst>
        </c:ser>
        <c:dLbls>
          <c:showLegendKey val="0"/>
          <c:showVal val="0"/>
          <c:showCatName val="0"/>
          <c:showSerName val="0"/>
          <c:showPercent val="0"/>
          <c:showBubbleSize val="0"/>
        </c:dLbls>
        <c:gapWidth val="150"/>
        <c:axId val="586015664"/>
        <c:axId val="586013040"/>
      </c:barChart>
      <c:catAx>
        <c:axId val="58601566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6013040"/>
        <c:crosses val="autoZero"/>
        <c:auto val="1"/>
        <c:lblAlgn val="ctr"/>
        <c:lblOffset val="100"/>
        <c:tickMarkSkip val="1"/>
        <c:noMultiLvlLbl val="0"/>
      </c:catAx>
      <c:valAx>
        <c:axId val="586013040"/>
        <c:scaling>
          <c:orientation val="minMax"/>
          <c:max val="4"/>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601566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Sheep and goats</a:t>
            </a:r>
          </a:p>
        </c:rich>
      </c:tx>
      <c:layout>
        <c:manualLayout>
          <c:xMode val="edge"/>
          <c:yMode val="edge"/>
          <c:x val="5.3333333333333332E-3"/>
          <c:y val="8.752139579397669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'Fig6'!$Z$201:$Z$210</c:f>
              <c:strCache>
                <c:ptCount val="10"/>
                <c:pt idx="0">
                  <c:v>Latvia</c:v>
                </c:pt>
                <c:pt idx="1">
                  <c:v>Austria</c:v>
                </c:pt>
                <c:pt idx="2">
                  <c:v>Slovakia</c:v>
                </c:pt>
                <c:pt idx="3">
                  <c:v>Greece</c:v>
                </c:pt>
                <c:pt idx="4">
                  <c:v>Lithuania</c:v>
                </c:pt>
                <c:pt idx="5">
                  <c:v>France</c:v>
                </c:pt>
                <c:pt idx="6">
                  <c:v>Croatia</c:v>
                </c:pt>
                <c:pt idx="7">
                  <c:v>Italy</c:v>
                </c:pt>
                <c:pt idx="8">
                  <c:v>Netherlands</c:v>
                </c:pt>
                <c:pt idx="9">
                  <c:v>Portugal</c:v>
                </c:pt>
              </c:strCache>
            </c:strRef>
          </c:cat>
          <c:val>
            <c:numRef>
              <c:f>'Fig6'!$AA$201:$AA$210</c:f>
              <c:numCache>
                <c:formatCode>#,##0.0</c:formatCode>
                <c:ptCount val="10"/>
                <c:pt idx="0">
                  <c:v>36.214689265536727</c:v>
                </c:pt>
                <c:pt idx="1">
                  <c:v>35.401082478390819</c:v>
                </c:pt>
                <c:pt idx="2">
                  <c:v>26.778885301137162</c:v>
                </c:pt>
                <c:pt idx="3">
                  <c:v>14.39079703506288</c:v>
                </c:pt>
                <c:pt idx="4">
                  <c:v>14.256578947368419</c:v>
                </c:pt>
                <c:pt idx="5">
                  <c:v>10.324344075715826</c:v>
                </c:pt>
                <c:pt idx="6">
                  <c:v>9.6255405405405412</c:v>
                </c:pt>
                <c:pt idx="7">
                  <c:v>8.6307012754975432</c:v>
                </c:pt>
                <c:pt idx="8">
                  <c:v>5.348739495798319</c:v>
                </c:pt>
                <c:pt idx="9">
                  <c:v>4.0788386832958494</c:v>
                </c:pt>
              </c:numCache>
            </c:numRef>
          </c:val>
          <c:extLst>
            <c:ext xmlns:c16="http://schemas.microsoft.com/office/drawing/2014/chart" uri="{C3380CC4-5D6E-409C-BE32-E72D297353CC}">
              <c16:uniqueId val="{00000000-1E67-4303-97D2-D808A95DB779}"/>
            </c:ext>
          </c:extLst>
        </c:ser>
        <c:dLbls>
          <c:showLegendKey val="0"/>
          <c:showVal val="0"/>
          <c:showCatName val="0"/>
          <c:showSerName val="0"/>
          <c:showPercent val="0"/>
          <c:showBubbleSize val="0"/>
        </c:dLbls>
        <c:gapWidth val="150"/>
        <c:axId val="442497240"/>
        <c:axId val="442503144"/>
      </c:barChart>
      <c:catAx>
        <c:axId val="44249724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42503144"/>
        <c:crosses val="autoZero"/>
        <c:auto val="1"/>
        <c:lblAlgn val="ctr"/>
        <c:lblOffset val="100"/>
        <c:tickMarkSkip val="1"/>
        <c:noMultiLvlLbl val="0"/>
      </c:catAx>
      <c:valAx>
        <c:axId val="44250314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42497240"/>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organic livestock in all livestock, by countries with the highest shares, 2019</a:t>
            </a:r>
          </a:p>
          <a:p>
            <a:pPr algn="l">
              <a:defRPr sz="1800" b="1">
                <a:latin typeface="Arial"/>
                <a:ea typeface="Arial"/>
                <a:cs typeface="Arial"/>
              </a:defRPr>
            </a:pPr>
            <a:r>
              <a:rPr lang="en-US" sz="1600" b="0"/>
              <a:t>(% of number of heads)</a:t>
            </a:r>
          </a:p>
        </c:rich>
      </c:tx>
      <c:layout>
        <c:manualLayout>
          <c:xMode val="edge"/>
          <c:yMode val="edge"/>
          <c:x val="2.6363483834747248E-3"/>
          <c:y val="4.1070432690346551E-3"/>
        </c:manualLayout>
      </c:layout>
      <c:overlay val="0"/>
    </c:title>
    <c:autoTitleDeleted val="0"/>
    <c:plotArea>
      <c:layout>
        <c:manualLayout>
          <c:xMode val="edge"/>
          <c:yMode val="edge"/>
          <c:x val="2.6363483834747248E-3"/>
          <c:y val="4.1070432690346551E-3"/>
          <c:w val="0"/>
          <c:h val="0"/>
        </c:manualLayout>
      </c:layout>
      <c:barChart>
        <c:barDir val="col"/>
        <c:grouping val="clustered"/>
        <c:varyColors val="0"/>
        <c:ser>
          <c:idx val="0"/>
          <c:order val="0"/>
          <c:tx>
            <c:strRef>
              <c:f>'Fig6'!$A$2</c:f>
              <c:strCache>
                <c:ptCount val="1"/>
              </c:strCache>
            </c:strRef>
          </c:tx>
          <c:invertIfNegative val="0"/>
          <c:cat>
            <c:numRef>
              <c:f>'Fig6'!$B$1</c:f>
              <c:numCache>
                <c:formatCode>General</c:formatCode>
                <c:ptCount val="1"/>
              </c:numCache>
            </c:numRef>
          </c:cat>
          <c:val>
            <c:numRef>
              <c:f>'Fig6'!$B$2</c:f>
              <c:numCache>
                <c:formatCode>General</c:formatCode>
                <c:ptCount val="1"/>
              </c:numCache>
            </c:numRef>
          </c:val>
          <c:extLst>
            <c:ext xmlns:c16="http://schemas.microsoft.com/office/drawing/2014/chart" uri="{C3380CC4-5D6E-409C-BE32-E72D297353CC}">
              <c16:uniqueId val="{00000000-A1EE-4EA0-B8CA-D5722F196B46}"/>
            </c:ext>
          </c:extLst>
        </c:ser>
        <c:dLbls>
          <c:showLegendKey val="0"/>
          <c:showVal val="0"/>
          <c:showCatName val="0"/>
          <c:showSerName val="0"/>
          <c:showPercent val="0"/>
          <c:showBubbleSize val="0"/>
        </c:dLbls>
        <c:gapWidth val="150"/>
        <c:axId val="530356904"/>
        <c:axId val="530357232"/>
      </c:barChart>
      <c:catAx>
        <c:axId val="530356904"/>
        <c:scaling>
          <c:orientation val="minMax"/>
        </c:scaling>
        <c:delete val="1"/>
        <c:axPos val="b"/>
        <c:numFmt formatCode="General" sourceLinked="1"/>
        <c:majorTickMark val="out"/>
        <c:minorTickMark val="none"/>
        <c:tickLblPos val="nextTo"/>
        <c:crossAx val="530357232"/>
        <c:crosses val="autoZero"/>
        <c:auto val="1"/>
        <c:lblAlgn val="ctr"/>
        <c:lblOffset val="100"/>
        <c:noMultiLvlLbl val="0"/>
      </c:catAx>
      <c:valAx>
        <c:axId val="530357232"/>
        <c:scaling>
          <c:orientation val="minMax"/>
        </c:scaling>
        <c:delete val="1"/>
        <c:axPos val="l"/>
        <c:numFmt formatCode="General" sourceLinked="1"/>
        <c:majorTickMark val="out"/>
        <c:minorTickMark val="none"/>
        <c:tickLblPos val="nextTo"/>
        <c:crossAx val="530356904"/>
        <c:crosses val="autoZero"/>
        <c:crossBetween val="between"/>
      </c:valAx>
      <c:spPr>
        <a:noFill/>
        <a:ln w="25400">
          <a:noFill/>
        </a:ln>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Utilised agricultural area (UAA) managed by holdings with ONLY organic area, SOME organic area and NON-organic area, EU-27, 2016</a:t>
            </a:r>
          </a:p>
          <a:p>
            <a:pPr algn="l">
              <a:defRPr sz="1200" b="1">
                <a:latin typeface="Arial"/>
                <a:ea typeface="Arial"/>
                <a:cs typeface="Arial"/>
              </a:defRPr>
            </a:pPr>
            <a:r>
              <a:rPr lang="en-US" sz="1000" b="0"/>
              <a:t>(% of total utilised agricultural area)</a:t>
            </a:r>
          </a:p>
        </c:rich>
      </c:tx>
      <c:layout>
        <c:manualLayout>
          <c:xMode val="edge"/>
          <c:yMode val="edge"/>
          <c:x val="9.852216748768473E-3"/>
          <c:y val="9.5365410027147234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15763546798032"/>
          <c:y val="0.28589367244872654"/>
          <c:w val="0.49261083743842365"/>
          <c:h val="0.47682705013573612"/>
        </c:manualLayout>
      </c:layout>
      <c:pieChart>
        <c:varyColors val="1"/>
        <c:ser>
          <c:idx val="0"/>
          <c:order val="0"/>
          <c:spPr>
            <a:solidFill>
              <a:schemeClr val="accent3"/>
            </a:solidFill>
          </c:spPr>
          <c:dPt>
            <c:idx val="0"/>
            <c:bubble3D val="0"/>
            <c:spPr>
              <a:solidFill>
                <a:schemeClr val="accent3"/>
              </a:solidFill>
              <a:ln w="6350">
                <a:solidFill>
                  <a:sysClr val="window" lastClr="FFFFFF"/>
                </a:solidFill>
              </a:ln>
              <a:effectLst/>
            </c:spPr>
            <c:extLst>
              <c:ext xmlns:c16="http://schemas.microsoft.com/office/drawing/2014/chart" uri="{C3380CC4-5D6E-409C-BE32-E72D297353CC}">
                <c16:uniqueId val="{00000001-0B21-4785-99A8-25B9C11CAD49}"/>
              </c:ext>
            </c:extLst>
          </c:dPt>
          <c:dPt>
            <c:idx val="1"/>
            <c:bubble3D val="0"/>
            <c:spPr>
              <a:solidFill>
                <a:schemeClr val="accent2"/>
              </a:solidFill>
              <a:ln w="6350">
                <a:solidFill>
                  <a:sysClr val="window" lastClr="FFFFFF"/>
                </a:solidFill>
              </a:ln>
              <a:effectLst/>
            </c:spPr>
            <c:extLst>
              <c:ext xmlns:c16="http://schemas.microsoft.com/office/drawing/2014/chart" uri="{C3380CC4-5D6E-409C-BE32-E72D297353CC}">
                <c16:uniqueId val="{00000002-0B21-4785-99A8-25B9C11CAD49}"/>
              </c:ext>
            </c:extLst>
          </c:dPt>
          <c:dPt>
            <c:idx val="2"/>
            <c:bubble3D val="0"/>
            <c:spPr>
              <a:solidFill>
                <a:schemeClr val="accent1"/>
              </a:solidFill>
              <a:ln w="6350">
                <a:solidFill>
                  <a:sysClr val="window" lastClr="FFFFFF"/>
                </a:solidFill>
              </a:ln>
              <a:effectLst/>
            </c:spPr>
            <c:extLst>
              <c:ext xmlns:c16="http://schemas.microsoft.com/office/drawing/2014/chart" uri="{C3380CC4-5D6E-409C-BE32-E72D297353CC}">
                <c16:uniqueId val="{00000003-0B21-4785-99A8-25B9C11CAD49}"/>
              </c:ext>
            </c:extLst>
          </c:dPt>
          <c:dLbls>
            <c:dLbl>
              <c:idx val="1"/>
              <c:layout>
                <c:manualLayout>
                  <c:x val="-3.9408866995073982E-2"/>
                  <c:y val="-2.145721725610812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B21-4785-99A8-25B9C11CAD49}"/>
                </c:ext>
              </c:extLst>
            </c:dLbl>
            <c:dLbl>
              <c:idx val="2"/>
              <c:layout>
                <c:manualLayout>
                  <c:x val="1.9704433497536946E-2"/>
                  <c:y val="2.145721725610812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21-4785-99A8-25B9C11CAD49}"/>
                </c:ext>
              </c:extLst>
            </c:dLbl>
            <c:numFmt formatCode="0.0_i%"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'Fig7'!$G$50:$G$52</c:f>
              <c:strCache>
                <c:ptCount val="3"/>
                <c:pt idx="0">
                  <c:v>NON-organic</c:v>
                </c:pt>
                <c:pt idx="1">
                  <c:v>SOME organic</c:v>
                </c:pt>
                <c:pt idx="2">
                  <c:v>ONLY organic</c:v>
                </c:pt>
              </c:strCache>
            </c:strRef>
          </c:cat>
          <c:val>
            <c:numRef>
              <c:f>'Fig7'!$H$50:$H$52</c:f>
              <c:numCache>
                <c:formatCode>0.0</c:formatCode>
                <c:ptCount val="3"/>
                <c:pt idx="0">
                  <c:v>92.445279497806638</c:v>
                </c:pt>
                <c:pt idx="1">
                  <c:v>3.3683836928152489</c:v>
                </c:pt>
                <c:pt idx="2">
                  <c:v>4.1863368093781173</c:v>
                </c:pt>
              </c:numCache>
            </c:numRef>
          </c:val>
          <c:extLst>
            <c:ext xmlns:c16="http://schemas.microsoft.com/office/drawing/2014/chart" uri="{C3380CC4-5D6E-409C-BE32-E72D297353CC}">
              <c16:uniqueId val="{00000000-0B21-4785-99A8-25B9C11CAD49}"/>
            </c:ext>
          </c:extLst>
        </c:ser>
        <c:dLbls>
          <c:dLblPos val="outEnd"/>
          <c:showLegendKey val="0"/>
          <c:showVal val="1"/>
          <c:showCatName val="0"/>
          <c:showSerName val="0"/>
          <c:showPercent val="0"/>
          <c:showBubbleSize val="0"/>
          <c:showLeaderLines val="1"/>
        </c:dLbls>
        <c:firstSliceAng val="52"/>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holdings with ONLY and SOME organic area, by country, 2016</a:t>
            </a:r>
          </a:p>
          <a:p>
            <a:pPr algn="l">
              <a:defRPr sz="1800" b="1"/>
            </a:pPr>
            <a:r>
              <a:rPr lang="en-US" sz="1600" b="0"/>
              <a:t>(% of total holdings with organic area)</a:t>
            </a:r>
          </a:p>
        </c:rich>
      </c:tx>
      <c:layout>
        <c:manualLayout>
          <c:xMode val="edge"/>
          <c:yMode val="edge"/>
          <c:x val="5.3333333333333332E-3"/>
          <c:y val="9.217241055805553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2905870062456001"/>
          <c:y val="0.10930004968047966"/>
          <c:w val="0.84922925836942986"/>
          <c:h val="0.6637843077372495"/>
        </c:manualLayout>
      </c:layout>
      <c:barChart>
        <c:barDir val="bar"/>
        <c:grouping val="stacked"/>
        <c:varyColors val="0"/>
        <c:ser>
          <c:idx val="0"/>
          <c:order val="0"/>
          <c:tx>
            <c:strRef>
              <c:f>'Fig8'!$J$60</c:f>
              <c:strCache>
                <c:ptCount val="1"/>
                <c:pt idx="0">
                  <c:v>Share of holdings with
ONLY organic area</c:v>
                </c:pt>
              </c:strCache>
            </c:strRef>
          </c:tx>
          <c:spPr>
            <a:solidFill>
              <a:srgbClr val="5FB441">
                <a:lumMod val="100000"/>
              </a:srgbClr>
            </a:solidFill>
            <a:ln>
              <a:solidFill>
                <a:schemeClr val="bg1"/>
              </a:solidFill>
            </a:ln>
            <a:effectLst/>
            <a:extLst/>
          </c:spPr>
          <c:invertIfNegative val="0"/>
          <c:cat>
            <c:strRef>
              <c:f>'Fig8'!$I$62:$I$90</c:f>
              <c:strCache>
                <c:ptCount val="29"/>
                <c:pt idx="0">
                  <c:v>EU-27</c:v>
                </c:pt>
                <c:pt idx="2">
                  <c:v>Czechia</c:v>
                </c:pt>
                <c:pt idx="3">
                  <c:v>Austria</c:v>
                </c:pt>
                <c:pt idx="4">
                  <c:v>Germany</c:v>
                </c:pt>
                <c:pt idx="5">
                  <c:v>Estonia</c:v>
                </c:pt>
                <c:pt idx="6">
                  <c:v>Italy</c:v>
                </c:pt>
                <c:pt idx="7">
                  <c:v>Slovenia</c:v>
                </c:pt>
                <c:pt idx="8">
                  <c:v>Slovakia</c:v>
                </c:pt>
                <c:pt idx="9">
                  <c:v>France</c:v>
                </c:pt>
                <c:pt idx="10">
                  <c:v>Finland</c:v>
                </c:pt>
                <c:pt idx="11">
                  <c:v>Sweden</c:v>
                </c:pt>
                <c:pt idx="12">
                  <c:v>Netherlands</c:v>
                </c:pt>
                <c:pt idx="13">
                  <c:v>Belgium</c:v>
                </c:pt>
                <c:pt idx="14">
                  <c:v>Denmark</c:v>
                </c:pt>
                <c:pt idx="15">
                  <c:v>Spain</c:v>
                </c:pt>
                <c:pt idx="16">
                  <c:v>Bulgaria</c:v>
                </c:pt>
                <c:pt idx="17">
                  <c:v>Cyprus</c:v>
                </c:pt>
                <c:pt idx="18">
                  <c:v>Greece</c:v>
                </c:pt>
                <c:pt idx="19">
                  <c:v>Lithuania</c:v>
                </c:pt>
                <c:pt idx="20">
                  <c:v>Portugal</c:v>
                </c:pt>
                <c:pt idx="21">
                  <c:v>Croatia</c:v>
                </c:pt>
                <c:pt idx="22">
                  <c:v>Hungary</c:v>
                </c:pt>
                <c:pt idx="23">
                  <c:v>Romania</c:v>
                </c:pt>
                <c:pt idx="24">
                  <c:v>Latvia</c:v>
                </c:pt>
                <c:pt idx="25">
                  <c:v>Poland</c:v>
                </c:pt>
                <c:pt idx="26">
                  <c:v>Ireland</c:v>
                </c:pt>
                <c:pt idx="28">
                  <c:v>United Kingdom</c:v>
                </c:pt>
              </c:strCache>
            </c:strRef>
          </c:cat>
          <c:val>
            <c:numRef>
              <c:f>'Fig8'!$J$62:$J$90</c:f>
              <c:numCache>
                <c:formatCode>0.0</c:formatCode>
                <c:ptCount val="29"/>
                <c:pt idx="0">
                  <c:v>68.456812726311085</c:v>
                </c:pt>
                <c:pt idx="1">
                  <c:v>0</c:v>
                </c:pt>
                <c:pt idx="2">
                  <c:v>98.322147651006702</c:v>
                </c:pt>
                <c:pt idx="3">
                  <c:v>97.688888888888897</c:v>
                </c:pt>
                <c:pt idx="4">
                  <c:v>97.585017249876785</c:v>
                </c:pt>
                <c:pt idx="5">
                  <c:v>94.011976047904184</c:v>
                </c:pt>
                <c:pt idx="6">
                  <c:v>85.876225490196077</c:v>
                </c:pt>
                <c:pt idx="7">
                  <c:v>81.512605042016801</c:v>
                </c:pt>
                <c:pt idx="8">
                  <c:v>79.069767441860463</c:v>
                </c:pt>
                <c:pt idx="9">
                  <c:v>76.530973451327426</c:v>
                </c:pt>
                <c:pt idx="10">
                  <c:v>71.867612293144205</c:v>
                </c:pt>
                <c:pt idx="11">
                  <c:v>71.504424778761063</c:v>
                </c:pt>
                <c:pt idx="12">
                  <c:v>70.802919708029194</c:v>
                </c:pt>
                <c:pt idx="13">
                  <c:v>67.114093959731548</c:v>
                </c:pt>
                <c:pt idx="14">
                  <c:v>55.252918287937746</c:v>
                </c:pt>
                <c:pt idx="15">
                  <c:v>51.669034090909093</c:v>
                </c:pt>
                <c:pt idx="16">
                  <c:v>50.11600928074246</c:v>
                </c:pt>
                <c:pt idx="17">
                  <c:v>47.368421052631575</c:v>
                </c:pt>
                <c:pt idx="18">
                  <c:v>36.227308602999209</c:v>
                </c:pt>
                <c:pt idx="19">
                  <c:v>36.032388663967616</c:v>
                </c:pt>
                <c:pt idx="20">
                  <c:v>35.922330097087382</c:v>
                </c:pt>
                <c:pt idx="21">
                  <c:v>35.511363636363633</c:v>
                </c:pt>
                <c:pt idx="22">
                  <c:v>30.8</c:v>
                </c:pt>
                <c:pt idx="23">
                  <c:v>26.47058823529412</c:v>
                </c:pt>
                <c:pt idx="24">
                  <c:v>11.444141689373296</c:v>
                </c:pt>
                <c:pt idx="25">
                  <c:v>10.856269113149846</c:v>
                </c:pt>
                <c:pt idx="26">
                  <c:v>10.828025477707007</c:v>
                </c:pt>
                <c:pt idx="28">
                  <c:v>25.384615384615383</c:v>
                </c:pt>
              </c:numCache>
            </c:numRef>
          </c:val>
          <c:extLst>
            <c:ext xmlns:c16="http://schemas.microsoft.com/office/drawing/2014/chart" uri="{C3380CC4-5D6E-409C-BE32-E72D297353CC}">
              <c16:uniqueId val="{00000000-EC33-4812-8B55-9316BAA20EA4}"/>
            </c:ext>
          </c:extLst>
        </c:ser>
        <c:ser>
          <c:idx val="1"/>
          <c:order val="1"/>
          <c:tx>
            <c:strRef>
              <c:f>'Fig8'!$K$60</c:f>
              <c:strCache>
                <c:ptCount val="1"/>
                <c:pt idx="0">
                  <c:v>Share of holdings with
SOME organic area</c:v>
                </c:pt>
              </c:strCache>
            </c:strRef>
          </c:tx>
          <c:spPr>
            <a:solidFill>
              <a:srgbClr val="F06423">
                <a:lumMod val="100000"/>
              </a:srgbClr>
            </a:solidFill>
            <a:ln>
              <a:solidFill>
                <a:schemeClr val="bg1"/>
              </a:solidFill>
            </a:ln>
            <a:effectLst/>
            <a:extLst/>
          </c:spPr>
          <c:invertIfNegative val="0"/>
          <c:cat>
            <c:strRef>
              <c:f>'Fig8'!$I$62:$I$90</c:f>
              <c:strCache>
                <c:ptCount val="29"/>
                <c:pt idx="0">
                  <c:v>EU-27</c:v>
                </c:pt>
                <c:pt idx="2">
                  <c:v>Czechia</c:v>
                </c:pt>
                <c:pt idx="3">
                  <c:v>Austria</c:v>
                </c:pt>
                <c:pt idx="4">
                  <c:v>Germany</c:v>
                </c:pt>
                <c:pt idx="5">
                  <c:v>Estonia</c:v>
                </c:pt>
                <c:pt idx="6">
                  <c:v>Italy</c:v>
                </c:pt>
                <c:pt idx="7">
                  <c:v>Slovenia</c:v>
                </c:pt>
                <c:pt idx="8">
                  <c:v>Slovakia</c:v>
                </c:pt>
                <c:pt idx="9">
                  <c:v>France</c:v>
                </c:pt>
                <c:pt idx="10">
                  <c:v>Finland</c:v>
                </c:pt>
                <c:pt idx="11">
                  <c:v>Sweden</c:v>
                </c:pt>
                <c:pt idx="12">
                  <c:v>Netherlands</c:v>
                </c:pt>
                <c:pt idx="13">
                  <c:v>Belgium</c:v>
                </c:pt>
                <c:pt idx="14">
                  <c:v>Denmark</c:v>
                </c:pt>
                <c:pt idx="15">
                  <c:v>Spain</c:v>
                </c:pt>
                <c:pt idx="16">
                  <c:v>Bulgaria</c:v>
                </c:pt>
                <c:pt idx="17">
                  <c:v>Cyprus</c:v>
                </c:pt>
                <c:pt idx="18">
                  <c:v>Greece</c:v>
                </c:pt>
                <c:pt idx="19">
                  <c:v>Lithuania</c:v>
                </c:pt>
                <c:pt idx="20">
                  <c:v>Portugal</c:v>
                </c:pt>
                <c:pt idx="21">
                  <c:v>Croatia</c:v>
                </c:pt>
                <c:pt idx="22">
                  <c:v>Hungary</c:v>
                </c:pt>
                <c:pt idx="23">
                  <c:v>Romania</c:v>
                </c:pt>
                <c:pt idx="24">
                  <c:v>Latvia</c:v>
                </c:pt>
                <c:pt idx="25">
                  <c:v>Poland</c:v>
                </c:pt>
                <c:pt idx="26">
                  <c:v>Ireland</c:v>
                </c:pt>
                <c:pt idx="28">
                  <c:v>United Kingdom</c:v>
                </c:pt>
              </c:strCache>
            </c:strRef>
          </c:cat>
          <c:val>
            <c:numRef>
              <c:f>'Fig8'!$K$62:$K$90</c:f>
              <c:numCache>
                <c:formatCode>0.0</c:formatCode>
                <c:ptCount val="29"/>
                <c:pt idx="0">
                  <c:v>31.543187273688922</c:v>
                </c:pt>
                <c:pt idx="1">
                  <c:v>0</c:v>
                </c:pt>
                <c:pt idx="2">
                  <c:v>1.6778523489932886</c:v>
                </c:pt>
                <c:pt idx="3">
                  <c:v>2.3111111111111109</c:v>
                </c:pt>
                <c:pt idx="4">
                  <c:v>2.4149827501232135</c:v>
                </c:pt>
                <c:pt idx="5">
                  <c:v>5.9880239520958085</c:v>
                </c:pt>
                <c:pt idx="6">
                  <c:v>14.123774509803921</c:v>
                </c:pt>
                <c:pt idx="7">
                  <c:v>18.487394957983195</c:v>
                </c:pt>
                <c:pt idx="8">
                  <c:v>20.930232558139537</c:v>
                </c:pt>
                <c:pt idx="9">
                  <c:v>23.469026548672566</c:v>
                </c:pt>
                <c:pt idx="10">
                  <c:v>28.132387706855795</c:v>
                </c:pt>
                <c:pt idx="11">
                  <c:v>28.495575221238941</c:v>
                </c:pt>
                <c:pt idx="12">
                  <c:v>29.197080291970799</c:v>
                </c:pt>
                <c:pt idx="13">
                  <c:v>32.885906040268459</c:v>
                </c:pt>
                <c:pt idx="14">
                  <c:v>44.747081712062261</c:v>
                </c:pt>
                <c:pt idx="15">
                  <c:v>48.330965909090914</c:v>
                </c:pt>
                <c:pt idx="16">
                  <c:v>49.88399071925754</c:v>
                </c:pt>
                <c:pt idx="17">
                  <c:v>52.631578947368418</c:v>
                </c:pt>
                <c:pt idx="18">
                  <c:v>63.772691397000791</c:v>
                </c:pt>
                <c:pt idx="19">
                  <c:v>63.967611336032391</c:v>
                </c:pt>
                <c:pt idx="20">
                  <c:v>64.077669902912632</c:v>
                </c:pt>
                <c:pt idx="21">
                  <c:v>64.48863636363636</c:v>
                </c:pt>
                <c:pt idx="22">
                  <c:v>69.199999999999989</c:v>
                </c:pt>
                <c:pt idx="23">
                  <c:v>73.529411764705884</c:v>
                </c:pt>
                <c:pt idx="24">
                  <c:v>88.555858310626704</c:v>
                </c:pt>
                <c:pt idx="25">
                  <c:v>89.14373088685015</c:v>
                </c:pt>
                <c:pt idx="26">
                  <c:v>89.171974522292999</c:v>
                </c:pt>
                <c:pt idx="28">
                  <c:v>74.615384615384613</c:v>
                </c:pt>
              </c:numCache>
            </c:numRef>
          </c:val>
          <c:extLst>
            <c:ext xmlns:c16="http://schemas.microsoft.com/office/drawing/2014/chart" uri="{C3380CC4-5D6E-409C-BE32-E72D297353CC}">
              <c16:uniqueId val="{00000001-EC33-4812-8B55-9316BAA20EA4}"/>
            </c:ext>
          </c:extLst>
        </c:ser>
        <c:dLbls>
          <c:showLegendKey val="0"/>
          <c:showVal val="0"/>
          <c:showCatName val="0"/>
          <c:showSerName val="0"/>
          <c:showPercent val="0"/>
          <c:showBubbleSize val="0"/>
        </c:dLbls>
        <c:gapWidth val="100"/>
        <c:overlap val="100"/>
        <c:axId val="239778048"/>
        <c:axId val="239792128"/>
      </c:barChart>
      <c:catAx>
        <c:axId val="23977804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9792128"/>
        <c:crosses val="autoZero"/>
        <c:auto val="1"/>
        <c:lblAlgn val="ctr"/>
        <c:lblOffset val="100"/>
        <c:tickMarkSkip val="1"/>
        <c:noMultiLvlLbl val="0"/>
      </c:catAx>
      <c:valAx>
        <c:axId val="239792128"/>
        <c:scaling>
          <c:orientation val="minMax"/>
          <c:max val="10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9778048"/>
        <c:crosses val="max"/>
        <c:crossBetween val="between"/>
      </c:valAx>
      <c:spPr>
        <a:noFill/>
        <a:ln>
          <a:noFill/>
        </a:ln>
        <a:effectLst/>
      </c:spPr>
    </c:plotArea>
    <c:legend>
      <c:legendPos val="b"/>
      <c:layout>
        <c:manualLayout>
          <c:xMode val="edge"/>
          <c:yMode val="edge"/>
          <c:x val="0.20241887358734947"/>
          <c:y val="0.82487870297831656"/>
          <c:w val="0.68371590551181105"/>
          <c:h val="6.041190947916707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the area which is organic on farms that have both organic and non-organic area, by country, 2016</a:t>
            </a:r>
          </a:p>
          <a:p>
            <a:pPr algn="l">
              <a:defRPr sz="1800" b="1"/>
            </a:pPr>
            <a:r>
              <a:rPr lang="en-US" sz="1600" b="0"/>
              <a:t>(% of utilised agricultural area for holdings with some organic area)</a:t>
            </a:r>
          </a:p>
        </c:rich>
      </c:tx>
      <c:layout>
        <c:manualLayout>
          <c:xMode val="edge"/>
          <c:yMode val="edge"/>
          <c:x val="5.3333333333333332E-3"/>
          <c:y val="9.201179478552604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3495632545931757"/>
          <c:y val="0.1454603172281124"/>
          <c:w val="0.83435370078740156"/>
          <c:h val="0.68457446302723535"/>
        </c:manualLayout>
      </c:layout>
      <c:barChart>
        <c:barDir val="bar"/>
        <c:grouping val="clustered"/>
        <c:varyColors val="0"/>
        <c:ser>
          <c:idx val="0"/>
          <c:order val="0"/>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'Fig9'!$G$59:$G$87</c:f>
              <c:strCache>
                <c:ptCount val="29"/>
                <c:pt idx="0">
                  <c:v>EU-27</c:v>
                </c:pt>
                <c:pt idx="2">
                  <c:v>Finland</c:v>
                </c:pt>
                <c:pt idx="3">
                  <c:v>Estonia</c:v>
                </c:pt>
                <c:pt idx="4">
                  <c:v>Denmark</c:v>
                </c:pt>
                <c:pt idx="5">
                  <c:v>Lithuania</c:v>
                </c:pt>
                <c:pt idx="6">
                  <c:v>Latvia</c:v>
                </c:pt>
                <c:pt idx="7">
                  <c:v>Ireland</c:v>
                </c:pt>
                <c:pt idx="8">
                  <c:v>Sweden</c:v>
                </c:pt>
                <c:pt idx="9">
                  <c:v>Slovakia</c:v>
                </c:pt>
                <c:pt idx="10">
                  <c:v>Netherlands</c:v>
                </c:pt>
                <c:pt idx="11">
                  <c:v>Portugal</c:v>
                </c:pt>
                <c:pt idx="12">
                  <c:v>Austria</c:v>
                </c:pt>
                <c:pt idx="13">
                  <c:v>Poland</c:v>
                </c:pt>
                <c:pt idx="14">
                  <c:v>Greece</c:v>
                </c:pt>
                <c:pt idx="15">
                  <c:v>Italy</c:v>
                </c:pt>
                <c:pt idx="16">
                  <c:v>Romania</c:v>
                </c:pt>
                <c:pt idx="17">
                  <c:v>Belgium</c:v>
                </c:pt>
                <c:pt idx="18">
                  <c:v>France</c:v>
                </c:pt>
                <c:pt idx="19">
                  <c:v>Croatia</c:v>
                </c:pt>
                <c:pt idx="20">
                  <c:v>Cyprus</c:v>
                </c:pt>
                <c:pt idx="21">
                  <c:v>Hungary</c:v>
                </c:pt>
                <c:pt idx="22">
                  <c:v>Spain</c:v>
                </c:pt>
                <c:pt idx="23">
                  <c:v>Slovenia</c:v>
                </c:pt>
                <c:pt idx="24">
                  <c:v>Germany</c:v>
                </c:pt>
                <c:pt idx="25">
                  <c:v>Czechia</c:v>
                </c:pt>
                <c:pt idx="26">
                  <c:v>Bulgaria</c:v>
                </c:pt>
                <c:pt idx="28">
                  <c:v>United Kingdom</c:v>
                </c:pt>
              </c:strCache>
            </c:strRef>
          </c:cat>
          <c:val>
            <c:numRef>
              <c:f>'Fig9'!$H$59:$H$87</c:f>
              <c:numCache>
                <c:formatCode>0.0</c:formatCode>
                <c:ptCount val="29"/>
                <c:pt idx="0">
                  <c:v>50.900087022631567</c:v>
                </c:pt>
                <c:pt idx="2">
                  <c:v>86.778725539387864</c:v>
                </c:pt>
                <c:pt idx="3">
                  <c:v>86.43306379155436</c:v>
                </c:pt>
                <c:pt idx="4">
                  <c:v>84.811549100968193</c:v>
                </c:pt>
                <c:pt idx="5">
                  <c:v>83.400348076576847</c:v>
                </c:pt>
                <c:pt idx="6">
                  <c:v>79.818540165828466</c:v>
                </c:pt>
                <c:pt idx="7">
                  <c:v>76.41967810507137</c:v>
                </c:pt>
                <c:pt idx="8">
                  <c:v>76.036065844983042</c:v>
                </c:pt>
                <c:pt idx="9">
                  <c:v>64.085355360523138</c:v>
                </c:pt>
                <c:pt idx="10">
                  <c:v>60.776699029126213</c:v>
                </c:pt>
                <c:pt idx="11">
                  <c:v>58.346134152585762</c:v>
                </c:pt>
                <c:pt idx="12">
                  <c:v>57.751136833402228</c:v>
                </c:pt>
                <c:pt idx="13">
                  <c:v>54.606438841998184</c:v>
                </c:pt>
                <c:pt idx="14">
                  <c:v>50.174195098510332</c:v>
                </c:pt>
                <c:pt idx="15">
                  <c:v>50.146877144818127</c:v>
                </c:pt>
                <c:pt idx="16">
                  <c:v>49.450549450549453</c:v>
                </c:pt>
                <c:pt idx="17">
                  <c:v>47.430203045685282</c:v>
                </c:pt>
                <c:pt idx="18">
                  <c:v>46.799656129107895</c:v>
                </c:pt>
                <c:pt idx="19">
                  <c:v>45.906591278754547</c:v>
                </c:pt>
                <c:pt idx="20">
                  <c:v>42.492012779552716</c:v>
                </c:pt>
                <c:pt idx="21">
                  <c:v>38.797299419061076</c:v>
                </c:pt>
                <c:pt idx="22">
                  <c:v>38.372900984365955</c:v>
                </c:pt>
                <c:pt idx="23">
                  <c:v>33.527131782945737</c:v>
                </c:pt>
                <c:pt idx="24">
                  <c:v>30.270574971815105</c:v>
                </c:pt>
                <c:pt idx="25">
                  <c:v>26.358381502890172</c:v>
                </c:pt>
                <c:pt idx="26">
                  <c:v>22.010653972571685</c:v>
                </c:pt>
                <c:pt idx="28">
                  <c:v>62.192792883349249</c:v>
                </c:pt>
              </c:numCache>
            </c:numRef>
          </c:val>
          <c:extLst>
            <c:ext xmlns:c16="http://schemas.microsoft.com/office/drawing/2014/chart" uri="{C3380CC4-5D6E-409C-BE32-E72D297353CC}">
              <c16:uniqueId val="{00000000-A4BE-4245-9E87-AE173617DB7A}"/>
            </c:ext>
          </c:extLst>
        </c:ser>
        <c:dLbls>
          <c:showLegendKey val="0"/>
          <c:showVal val="0"/>
          <c:showCatName val="0"/>
          <c:showSerName val="0"/>
          <c:showPercent val="0"/>
          <c:showBubbleSize val="0"/>
        </c:dLbls>
        <c:gapWidth val="120"/>
        <c:axId val="708892088"/>
        <c:axId val="708892416"/>
      </c:barChart>
      <c:catAx>
        <c:axId val="70889208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08892416"/>
        <c:crosses val="autoZero"/>
        <c:auto val="1"/>
        <c:lblAlgn val="ctr"/>
        <c:lblOffset val="100"/>
        <c:tickMarkSkip val="1"/>
        <c:noMultiLvlLbl val="0"/>
      </c:catAx>
      <c:valAx>
        <c:axId val="708892416"/>
        <c:scaling>
          <c:orientation val="minMax"/>
        </c:scaling>
        <c:delete val="0"/>
        <c:axPos val="b"/>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08892088"/>
        <c:crosses val="max"/>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annual work unit (AWU) for holdings with ONLY organic area and NON-organic area by size class, EU-27, 2016</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8.8282624671916013E-2"/>
          <c:y val="0.23000776236042308"/>
          <c:w val="0.89705070866141734"/>
          <c:h val="0.50766362825336486"/>
        </c:manualLayout>
      </c:layout>
      <c:barChart>
        <c:barDir val="col"/>
        <c:grouping val="clustered"/>
        <c:varyColors val="0"/>
        <c:ser>
          <c:idx val="0"/>
          <c:order val="0"/>
          <c:tx>
            <c:strRef>
              <c:f>'Fig10'!$C$48</c:f>
              <c:strCache>
                <c:ptCount val="1"/>
                <c:pt idx="0">
                  <c:v>Farm holdings with 
ONLY organic area</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'Fig10'!$B$49:$B$53</c:f>
              <c:strCache>
                <c:ptCount val="5"/>
                <c:pt idx="0">
                  <c:v>Total of all size classes above 2 ha</c:v>
                </c:pt>
                <c:pt idx="1">
                  <c:v>2 to 19.9 ha</c:v>
                </c:pt>
                <c:pt idx="2">
                  <c:v>20 to 49.9 ha</c:v>
                </c:pt>
                <c:pt idx="3">
                  <c:v>50 to 99.9 ha</c:v>
                </c:pt>
                <c:pt idx="4">
                  <c:v>100 ha and above</c:v>
                </c:pt>
              </c:strCache>
            </c:strRef>
          </c:cat>
          <c:val>
            <c:numRef>
              <c:f>'Fig10'!$C$49:$C$53</c:f>
              <c:numCache>
                <c:formatCode>#,##0.0_i</c:formatCode>
                <c:ptCount val="5"/>
                <c:pt idx="0">
                  <c:v>50346.2</c:v>
                </c:pt>
                <c:pt idx="1">
                  <c:v>30925</c:v>
                </c:pt>
                <c:pt idx="2">
                  <c:v>47043.8</c:v>
                </c:pt>
                <c:pt idx="3">
                  <c:v>61202.9</c:v>
                </c:pt>
                <c:pt idx="4">
                  <c:v>82198.399999999994</c:v>
                </c:pt>
              </c:numCache>
            </c:numRef>
          </c:val>
          <c:extLst>
            <c:ext xmlns:c16="http://schemas.microsoft.com/office/drawing/2014/chart" uri="{C3380CC4-5D6E-409C-BE32-E72D297353CC}">
              <c16:uniqueId val="{00000000-C1C8-46C3-85CF-62A3BF4C7698}"/>
            </c:ext>
          </c:extLst>
        </c:ser>
        <c:ser>
          <c:idx val="1"/>
          <c:order val="1"/>
          <c:tx>
            <c:strRef>
              <c:f>'Fig10'!$D$48</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'Fig10'!$B$49:$B$53</c:f>
              <c:strCache>
                <c:ptCount val="5"/>
                <c:pt idx="0">
                  <c:v>Total of all size classes above 2 ha</c:v>
                </c:pt>
                <c:pt idx="1">
                  <c:v>2 to 19.9 ha</c:v>
                </c:pt>
                <c:pt idx="2">
                  <c:v>20 to 49.9 ha</c:v>
                </c:pt>
                <c:pt idx="3">
                  <c:v>50 to 99.9 ha</c:v>
                </c:pt>
                <c:pt idx="4">
                  <c:v>100 ha and above</c:v>
                </c:pt>
              </c:strCache>
            </c:strRef>
          </c:cat>
          <c:val>
            <c:numRef>
              <c:f>'Fig10'!$D$49:$D$53</c:f>
              <c:numCache>
                <c:formatCode>#,##0.0_i</c:formatCode>
                <c:ptCount val="5"/>
                <c:pt idx="0">
                  <c:v>45134.1</c:v>
                </c:pt>
                <c:pt idx="1">
                  <c:v>20536.5</c:v>
                </c:pt>
                <c:pt idx="2">
                  <c:v>51974.400000000001</c:v>
                </c:pt>
                <c:pt idx="3">
                  <c:v>88426.4</c:v>
                </c:pt>
                <c:pt idx="4">
                  <c:v>105033.60000000001</c:v>
                </c:pt>
              </c:numCache>
            </c:numRef>
          </c:val>
          <c:extLst>
            <c:ext xmlns:c16="http://schemas.microsoft.com/office/drawing/2014/chart" uri="{C3380CC4-5D6E-409C-BE32-E72D297353CC}">
              <c16:uniqueId val="{00000001-C1C8-46C3-85CF-62A3BF4C7698}"/>
            </c:ext>
          </c:extLst>
        </c:ser>
        <c:dLbls>
          <c:showLegendKey val="0"/>
          <c:showVal val="0"/>
          <c:showCatName val="0"/>
          <c:showSerName val="0"/>
          <c:showPercent val="0"/>
          <c:showBubbleSize val="0"/>
        </c:dLbls>
        <c:gapWidth val="219"/>
        <c:overlap val="-27"/>
        <c:axId val="630067024"/>
        <c:axId val="630064728"/>
      </c:barChart>
      <c:catAx>
        <c:axId val="6300670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0064728"/>
        <c:crosses val="autoZero"/>
        <c:auto val="1"/>
        <c:lblAlgn val="ctr"/>
        <c:lblOffset val="100"/>
        <c:tickMarkSkip val="1"/>
        <c:noMultiLvlLbl val="0"/>
      </c:catAx>
      <c:valAx>
        <c:axId val="63006472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0067024"/>
        <c:crosses val="autoZero"/>
        <c:crossBetween val="between"/>
      </c:valAx>
      <c:spPr>
        <a:noFill/>
        <a:ln>
          <a:noFill/>
        </a:ln>
        <a:effectLst/>
      </c:spPr>
    </c:plotArea>
    <c:legend>
      <c:legendPos val="b"/>
      <c:layout>
        <c:manualLayout>
          <c:xMode val="edge"/>
          <c:yMode val="edge"/>
          <c:x val="0.33901984251968503"/>
          <c:y val="0.80302160505798847"/>
          <c:w val="0.39063811023622047"/>
          <c:h val="6.613812650023774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utilised agricultural area (UAA) for holdings with ONLY organic area and NON-organic area by size class, EU-27, 2016</a:t>
            </a:r>
          </a:p>
        </c:rich>
      </c:tx>
      <c:layout>
        <c:manualLayout>
          <c:xMode val="edge"/>
          <c:yMode val="edge"/>
          <c:x val="5.3333333333333332E-3"/>
          <c:y val="8.12712097059582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9382572178477689E-2"/>
          <c:y val="0.2251314897780656"/>
          <c:w val="0.90595076115485562"/>
          <c:h val="0.51846883315735959"/>
        </c:manualLayout>
      </c:layout>
      <c:barChart>
        <c:barDir val="col"/>
        <c:grouping val="clustered"/>
        <c:varyColors val="0"/>
        <c:ser>
          <c:idx val="0"/>
          <c:order val="0"/>
          <c:tx>
            <c:strRef>
              <c:f>'Fig11'!$C$49</c:f>
              <c:strCache>
                <c:ptCount val="1"/>
                <c:pt idx="0">
                  <c:v>Farm holdings with 
ONLY organic area</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'Fig11'!$B$50:$B$54</c:f>
              <c:strCache>
                <c:ptCount val="5"/>
                <c:pt idx="0">
                  <c:v>Total of all size classes above 2 ha</c:v>
                </c:pt>
                <c:pt idx="1">
                  <c:v>2 to 19.9 ha</c:v>
                </c:pt>
                <c:pt idx="2">
                  <c:v>20 to 49.9 ha</c:v>
                </c:pt>
                <c:pt idx="3">
                  <c:v>50 to 99.9 ha</c:v>
                </c:pt>
                <c:pt idx="4">
                  <c:v>100 ha and above</c:v>
                </c:pt>
              </c:strCache>
            </c:strRef>
          </c:cat>
          <c:val>
            <c:numRef>
              <c:f>'Fig11'!$C$50:$C$54</c:f>
              <c:numCache>
                <c:formatCode>#,##0.0_i</c:formatCode>
                <c:ptCount val="5"/>
                <c:pt idx="0">
                  <c:v>1825.3</c:v>
                </c:pt>
                <c:pt idx="1">
                  <c:v>3957.8</c:v>
                </c:pt>
                <c:pt idx="2">
                  <c:v>2241.5</c:v>
                </c:pt>
                <c:pt idx="3">
                  <c:v>1782.7</c:v>
                </c:pt>
                <c:pt idx="4">
                  <c:v>1220.7</c:v>
                </c:pt>
              </c:numCache>
            </c:numRef>
          </c:val>
          <c:extLst>
            <c:ext xmlns:c16="http://schemas.microsoft.com/office/drawing/2014/chart" uri="{C3380CC4-5D6E-409C-BE32-E72D297353CC}">
              <c16:uniqueId val="{00000000-98E9-4F7E-81EE-99019E518B3F}"/>
            </c:ext>
          </c:extLst>
        </c:ser>
        <c:ser>
          <c:idx val="1"/>
          <c:order val="1"/>
          <c:tx>
            <c:strRef>
              <c:f>'Fig11'!$D$49</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'Fig11'!$B$50:$B$54</c:f>
              <c:strCache>
                <c:ptCount val="5"/>
                <c:pt idx="0">
                  <c:v>Total of all size classes above 2 ha</c:v>
                </c:pt>
                <c:pt idx="1">
                  <c:v>2 to 19.9 ha</c:v>
                </c:pt>
                <c:pt idx="2">
                  <c:v>20 to 49.9 ha</c:v>
                </c:pt>
                <c:pt idx="3">
                  <c:v>50 to 99.9 ha</c:v>
                </c:pt>
                <c:pt idx="4">
                  <c:v>100 ha and above</c:v>
                </c:pt>
              </c:strCache>
            </c:strRef>
          </c:cat>
          <c:val>
            <c:numRef>
              <c:f>'Fig11'!$D$50:$D$54</c:f>
              <c:numCache>
                <c:formatCode>#,##0.0_i</c:formatCode>
                <c:ptCount val="5"/>
                <c:pt idx="0">
                  <c:v>2036.7</c:v>
                </c:pt>
                <c:pt idx="1">
                  <c:v>2921.1</c:v>
                </c:pt>
                <c:pt idx="2">
                  <c:v>2638.2</c:v>
                </c:pt>
                <c:pt idx="3">
                  <c:v>2345.8000000000002</c:v>
                </c:pt>
                <c:pt idx="4">
                  <c:v>1444.5</c:v>
                </c:pt>
              </c:numCache>
            </c:numRef>
          </c:val>
          <c:extLst>
            <c:ext xmlns:c16="http://schemas.microsoft.com/office/drawing/2014/chart" uri="{C3380CC4-5D6E-409C-BE32-E72D297353CC}">
              <c16:uniqueId val="{00000001-98E9-4F7E-81EE-99019E518B3F}"/>
            </c:ext>
          </c:extLst>
        </c:ser>
        <c:dLbls>
          <c:showLegendKey val="0"/>
          <c:showVal val="0"/>
          <c:showCatName val="0"/>
          <c:showSerName val="0"/>
          <c:showPercent val="0"/>
          <c:showBubbleSize val="0"/>
        </c:dLbls>
        <c:gapWidth val="219"/>
        <c:overlap val="-27"/>
        <c:axId val="656287736"/>
        <c:axId val="656285768"/>
      </c:barChart>
      <c:catAx>
        <c:axId val="65628773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6285768"/>
        <c:crosses val="autoZero"/>
        <c:auto val="1"/>
        <c:lblAlgn val="ctr"/>
        <c:lblOffset val="100"/>
        <c:tickMarkSkip val="1"/>
        <c:noMultiLvlLbl val="0"/>
      </c:catAx>
      <c:valAx>
        <c:axId val="65628576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6287736"/>
        <c:crosses val="autoZero"/>
        <c:crossBetween val="between"/>
      </c:valAx>
      <c:spPr>
        <a:noFill/>
        <a:ln>
          <a:noFill/>
        </a:ln>
        <a:effectLst/>
      </c:spPr>
    </c:plotArea>
    <c:legend>
      <c:legendPos val="b"/>
      <c:layout>
        <c:manualLayout>
          <c:xMode val="edge"/>
          <c:yMode val="edge"/>
          <c:x val="0.33635317585301838"/>
          <c:y val="0.81111837517094132"/>
          <c:w val="0.39063811023622047"/>
          <c:h val="6.613812650023774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annual work unit (AWU) for holdings with ONLY organic area and NON-organic area, </a:t>
            </a:r>
          </a:p>
          <a:p>
            <a:pPr algn="l">
              <a:defRPr sz="1800" b="1"/>
            </a:pPr>
            <a:r>
              <a:rPr lang="en-US"/>
              <a:t>by country, 2016</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0162939632545932"/>
          <c:y val="0.20562789967949435"/>
          <c:w val="0.88370393700787397"/>
          <c:h val="0.3928571007274782"/>
        </c:manualLayout>
      </c:layout>
      <c:barChart>
        <c:barDir val="col"/>
        <c:grouping val="clustered"/>
        <c:varyColors val="0"/>
        <c:ser>
          <c:idx val="0"/>
          <c:order val="0"/>
          <c:tx>
            <c:strRef>
              <c:f>'Fig12'!$G$53</c:f>
              <c:strCache>
                <c:ptCount val="1"/>
                <c:pt idx="0">
                  <c:v>Farm holdings with 
ONLY organic area</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'Fig12'!$F$54:$F$82</c:f>
              <c:strCache>
                <c:ptCount val="29"/>
                <c:pt idx="0">
                  <c:v>EU-27</c:v>
                </c:pt>
                <c:pt idx="2">
                  <c:v>Denmark</c:v>
                </c:pt>
                <c:pt idx="3">
                  <c:v>Netherlands</c:v>
                </c:pt>
                <c:pt idx="4">
                  <c:v>Sweden</c:v>
                </c:pt>
                <c:pt idx="5">
                  <c:v>Belgium</c:v>
                </c:pt>
                <c:pt idx="6">
                  <c:v>Germany</c:v>
                </c:pt>
                <c:pt idx="7">
                  <c:v>Italy</c:v>
                </c:pt>
                <c:pt idx="8">
                  <c:v>France (¹)</c:v>
                </c:pt>
                <c:pt idx="9">
                  <c:v>Estonia</c:v>
                </c:pt>
                <c:pt idx="10">
                  <c:v>Austria</c:v>
                </c:pt>
                <c:pt idx="11">
                  <c:v>Spain</c:v>
                </c:pt>
                <c:pt idx="12">
                  <c:v>Finland</c:v>
                </c:pt>
                <c:pt idx="13">
                  <c:v>Czechia</c:v>
                </c:pt>
                <c:pt idx="14">
                  <c:v>Slovakia</c:v>
                </c:pt>
                <c:pt idx="15">
                  <c:v>Lithuania</c:v>
                </c:pt>
                <c:pt idx="16">
                  <c:v>Romania</c:v>
                </c:pt>
                <c:pt idx="17">
                  <c:v>Hungary</c:v>
                </c:pt>
                <c:pt idx="18">
                  <c:v>Cyprus</c:v>
                </c:pt>
                <c:pt idx="19">
                  <c:v>Poland</c:v>
                </c:pt>
                <c:pt idx="20">
                  <c:v>Greece</c:v>
                </c:pt>
                <c:pt idx="21">
                  <c:v>Portugal</c:v>
                </c:pt>
                <c:pt idx="22">
                  <c:v>Ireland</c:v>
                </c:pt>
                <c:pt idx="23">
                  <c:v>Croatia</c:v>
                </c:pt>
                <c:pt idx="24">
                  <c:v>Latvia</c:v>
                </c:pt>
                <c:pt idx="25">
                  <c:v>Slovenia</c:v>
                </c:pt>
                <c:pt idx="26">
                  <c:v>Bulgaria</c:v>
                </c:pt>
                <c:pt idx="28">
                  <c:v>United Kingdom</c:v>
                </c:pt>
              </c:strCache>
            </c:strRef>
          </c:cat>
          <c:val>
            <c:numRef>
              <c:f>'Fig12'!$G$54:$G$82</c:f>
              <c:numCache>
                <c:formatCode>#,##0.0</c:formatCode>
                <c:ptCount val="29"/>
                <c:pt idx="0">
                  <c:v>50346.2</c:v>
                </c:pt>
                <c:pt idx="2">
                  <c:v>170593.1</c:v>
                </c:pt>
                <c:pt idx="3">
                  <c:v>114114</c:v>
                </c:pt>
                <c:pt idx="4">
                  <c:v>98049.600000000006</c:v>
                </c:pt>
                <c:pt idx="5">
                  <c:v>96585.7</c:v>
                </c:pt>
                <c:pt idx="6">
                  <c:v>60746.2</c:v>
                </c:pt>
                <c:pt idx="7">
                  <c:v>53893.8</c:v>
                </c:pt>
                <c:pt idx="8">
                  <c:v>52839.4</c:v>
                </c:pt>
                <c:pt idx="9">
                  <c:v>42384.1</c:v>
                </c:pt>
                <c:pt idx="10">
                  <c:v>42052.9</c:v>
                </c:pt>
                <c:pt idx="11">
                  <c:v>35921.4</c:v>
                </c:pt>
                <c:pt idx="12">
                  <c:v>33216.400000000001</c:v>
                </c:pt>
                <c:pt idx="13">
                  <c:v>31310.5</c:v>
                </c:pt>
                <c:pt idx="14">
                  <c:v>30780.5</c:v>
                </c:pt>
                <c:pt idx="15">
                  <c:v>29866.799999999999</c:v>
                </c:pt>
                <c:pt idx="16">
                  <c:v>29309.599999999999</c:v>
                </c:pt>
                <c:pt idx="17">
                  <c:v>26011.3</c:v>
                </c:pt>
                <c:pt idx="18">
                  <c:v>25964.7</c:v>
                </c:pt>
                <c:pt idx="19">
                  <c:v>22426.799999999999</c:v>
                </c:pt>
                <c:pt idx="20">
                  <c:v>20197.5</c:v>
                </c:pt>
                <c:pt idx="21">
                  <c:v>19186.3</c:v>
                </c:pt>
                <c:pt idx="22">
                  <c:v>18950.2</c:v>
                </c:pt>
                <c:pt idx="23">
                  <c:v>17984.3</c:v>
                </c:pt>
                <c:pt idx="24">
                  <c:v>14526.3</c:v>
                </c:pt>
                <c:pt idx="25">
                  <c:v>13944.3</c:v>
                </c:pt>
                <c:pt idx="26">
                  <c:v>12185.6</c:v>
                </c:pt>
                <c:pt idx="28">
                  <c:v>92703.3</c:v>
                </c:pt>
              </c:numCache>
            </c:numRef>
          </c:val>
          <c:extLst>
            <c:ext xmlns:c16="http://schemas.microsoft.com/office/drawing/2014/chart" uri="{C3380CC4-5D6E-409C-BE32-E72D297353CC}">
              <c16:uniqueId val="{00000000-70C6-4D20-A1FA-59737C6778F2}"/>
            </c:ext>
          </c:extLst>
        </c:ser>
        <c:ser>
          <c:idx val="1"/>
          <c:order val="1"/>
          <c:tx>
            <c:strRef>
              <c:f>'Fig12'!$H$53</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'Fig12'!$F$54:$F$82</c:f>
              <c:strCache>
                <c:ptCount val="29"/>
                <c:pt idx="0">
                  <c:v>EU-27</c:v>
                </c:pt>
                <c:pt idx="2">
                  <c:v>Denmark</c:v>
                </c:pt>
                <c:pt idx="3">
                  <c:v>Netherlands</c:v>
                </c:pt>
                <c:pt idx="4">
                  <c:v>Sweden</c:v>
                </c:pt>
                <c:pt idx="5">
                  <c:v>Belgium</c:v>
                </c:pt>
                <c:pt idx="6">
                  <c:v>Germany</c:v>
                </c:pt>
                <c:pt idx="7">
                  <c:v>Italy</c:v>
                </c:pt>
                <c:pt idx="8">
                  <c:v>France (¹)</c:v>
                </c:pt>
                <c:pt idx="9">
                  <c:v>Estonia</c:v>
                </c:pt>
                <c:pt idx="10">
                  <c:v>Austria</c:v>
                </c:pt>
                <c:pt idx="11">
                  <c:v>Spain</c:v>
                </c:pt>
                <c:pt idx="12">
                  <c:v>Finland</c:v>
                </c:pt>
                <c:pt idx="13">
                  <c:v>Czechia</c:v>
                </c:pt>
                <c:pt idx="14">
                  <c:v>Slovakia</c:v>
                </c:pt>
                <c:pt idx="15">
                  <c:v>Lithuania</c:v>
                </c:pt>
                <c:pt idx="16">
                  <c:v>Romania</c:v>
                </c:pt>
                <c:pt idx="17">
                  <c:v>Hungary</c:v>
                </c:pt>
                <c:pt idx="18">
                  <c:v>Cyprus</c:v>
                </c:pt>
                <c:pt idx="19">
                  <c:v>Poland</c:v>
                </c:pt>
                <c:pt idx="20">
                  <c:v>Greece</c:v>
                </c:pt>
                <c:pt idx="21">
                  <c:v>Portugal</c:v>
                </c:pt>
                <c:pt idx="22">
                  <c:v>Ireland</c:v>
                </c:pt>
                <c:pt idx="23">
                  <c:v>Croatia</c:v>
                </c:pt>
                <c:pt idx="24">
                  <c:v>Latvia</c:v>
                </c:pt>
                <c:pt idx="25">
                  <c:v>Slovenia</c:v>
                </c:pt>
                <c:pt idx="26">
                  <c:v>Bulgaria</c:v>
                </c:pt>
                <c:pt idx="28">
                  <c:v>United Kingdom</c:v>
                </c:pt>
              </c:strCache>
            </c:strRef>
          </c:cat>
          <c:val>
            <c:numRef>
              <c:f>'Fig12'!$H$54:$H$82</c:f>
              <c:numCache>
                <c:formatCode>#,##0.0</c:formatCode>
                <c:ptCount val="29"/>
                <c:pt idx="0">
                  <c:v>45134.1</c:v>
                </c:pt>
                <c:pt idx="2">
                  <c:v>198564.7</c:v>
                </c:pt>
                <c:pt idx="3">
                  <c:v>156255.9</c:v>
                </c:pt>
                <c:pt idx="4">
                  <c:v>87745.1</c:v>
                </c:pt>
                <c:pt idx="5">
                  <c:v>144684.5</c:v>
                </c:pt>
                <c:pt idx="6">
                  <c:v>99944.3</c:v>
                </c:pt>
                <c:pt idx="7">
                  <c:v>64422</c:v>
                </c:pt>
                <c:pt idx="8">
                  <c:v>91902.399999999994</c:v>
                </c:pt>
                <c:pt idx="9">
                  <c:v>40806.199999999997</c:v>
                </c:pt>
                <c:pt idx="10">
                  <c:v>55761.8</c:v>
                </c:pt>
                <c:pt idx="11">
                  <c:v>47468.3</c:v>
                </c:pt>
                <c:pt idx="12">
                  <c:v>41319.300000000003</c:v>
                </c:pt>
                <c:pt idx="13">
                  <c:v>61303</c:v>
                </c:pt>
                <c:pt idx="14">
                  <c:v>43430.6</c:v>
                </c:pt>
                <c:pt idx="15">
                  <c:v>15528.5</c:v>
                </c:pt>
                <c:pt idx="16">
                  <c:v>11465</c:v>
                </c:pt>
                <c:pt idx="17">
                  <c:v>24456</c:v>
                </c:pt>
                <c:pt idx="18">
                  <c:v>43009.2</c:v>
                </c:pt>
                <c:pt idx="19">
                  <c:v>15859.3</c:v>
                </c:pt>
                <c:pt idx="20">
                  <c:v>18729.2</c:v>
                </c:pt>
                <c:pt idx="21">
                  <c:v>21396.1</c:v>
                </c:pt>
                <c:pt idx="22">
                  <c:v>39530.5</c:v>
                </c:pt>
                <c:pt idx="23">
                  <c:v>14802.9</c:v>
                </c:pt>
                <c:pt idx="24">
                  <c:v>16665</c:v>
                </c:pt>
                <c:pt idx="25">
                  <c:v>14801.3</c:v>
                </c:pt>
                <c:pt idx="26">
                  <c:v>27064.400000000001</c:v>
                </c:pt>
                <c:pt idx="28">
                  <c:v>85188.6</c:v>
                </c:pt>
              </c:numCache>
            </c:numRef>
          </c:val>
          <c:extLst>
            <c:ext xmlns:c16="http://schemas.microsoft.com/office/drawing/2014/chart" uri="{C3380CC4-5D6E-409C-BE32-E72D297353CC}">
              <c16:uniqueId val="{00000001-70C6-4D20-A1FA-59737C6778F2}"/>
            </c:ext>
          </c:extLst>
        </c:ser>
        <c:dLbls>
          <c:showLegendKey val="0"/>
          <c:showVal val="0"/>
          <c:showCatName val="0"/>
          <c:showSerName val="0"/>
          <c:showPercent val="0"/>
          <c:showBubbleSize val="0"/>
        </c:dLbls>
        <c:gapWidth val="219"/>
        <c:overlap val="-27"/>
        <c:axId val="637310520"/>
        <c:axId val="637302976"/>
      </c:barChart>
      <c:catAx>
        <c:axId val="6373105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7302976"/>
        <c:crosses val="autoZero"/>
        <c:auto val="1"/>
        <c:lblAlgn val="ctr"/>
        <c:lblOffset val="100"/>
        <c:tickMarkSkip val="1"/>
        <c:noMultiLvlLbl val="0"/>
      </c:catAx>
      <c:valAx>
        <c:axId val="637302976"/>
        <c:scaling>
          <c:orientation val="minMax"/>
          <c:max val="200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7310520"/>
        <c:crosses val="autoZero"/>
        <c:crossBetween val="between"/>
      </c:valAx>
      <c:spPr>
        <a:noFill/>
        <a:ln>
          <a:noFill/>
        </a:ln>
        <a:effectLst/>
      </c:spPr>
    </c:plotArea>
    <c:legend>
      <c:legendPos val="b"/>
      <c:layout>
        <c:manualLayout>
          <c:xMode val="edge"/>
          <c:yMode val="edge"/>
          <c:x val="0.35909265336506707"/>
          <c:y val="0.74480343225322432"/>
          <c:w val="0.39063811023622047"/>
          <c:h val="6.095859142668065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Ratio of standard output (SO) in Euro per utilised agricultural area (UAA) for holdings with ONLY organic area and NON-organic area, </a:t>
            </a:r>
          </a:p>
          <a:p>
            <a:pPr algn="l">
              <a:defRPr sz="1800" b="1"/>
            </a:pPr>
            <a:r>
              <a:rPr lang="en-US"/>
              <a:t>by country, 2016</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9382572178477689E-2"/>
          <c:y val="0.20750056327361649"/>
          <c:w val="0.90595076115485562"/>
          <c:h val="0.39098443713335607"/>
        </c:manualLayout>
      </c:layout>
      <c:barChart>
        <c:barDir val="col"/>
        <c:grouping val="clustered"/>
        <c:varyColors val="0"/>
        <c:ser>
          <c:idx val="0"/>
          <c:order val="0"/>
          <c:tx>
            <c:strRef>
              <c:f>'Fig13'!$G$54</c:f>
              <c:strCache>
                <c:ptCount val="1"/>
                <c:pt idx="0">
                  <c:v>Farm holdings with 
ONLY organic area</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'Fig13'!$F$55:$F$83</c:f>
              <c:strCache>
                <c:ptCount val="29"/>
                <c:pt idx="0">
                  <c:v>EU-27</c:v>
                </c:pt>
                <c:pt idx="2">
                  <c:v>Netherlands</c:v>
                </c:pt>
                <c:pt idx="3">
                  <c:v>Denmark</c:v>
                </c:pt>
                <c:pt idx="4">
                  <c:v>Belgium</c:v>
                </c:pt>
                <c:pt idx="5">
                  <c:v>Italy</c:v>
                </c:pt>
                <c:pt idx="6">
                  <c:v>Greece</c:v>
                </c:pt>
                <c:pt idx="7">
                  <c:v>Cyprus</c:v>
                </c:pt>
                <c:pt idx="8">
                  <c:v>France (¹)</c:v>
                </c:pt>
                <c:pt idx="9">
                  <c:v>Germany</c:v>
                </c:pt>
                <c:pt idx="10">
                  <c:v>Austria</c:v>
                </c:pt>
                <c:pt idx="11">
                  <c:v>Sweden</c:v>
                </c:pt>
                <c:pt idx="12">
                  <c:v>Slovenia</c:v>
                </c:pt>
                <c:pt idx="13">
                  <c:v>Spain</c:v>
                </c:pt>
                <c:pt idx="14">
                  <c:v>Poland</c:v>
                </c:pt>
                <c:pt idx="15">
                  <c:v>Finland</c:v>
                </c:pt>
                <c:pt idx="16">
                  <c:v>Bulgaria</c:v>
                </c:pt>
                <c:pt idx="17">
                  <c:v>Hungary</c:v>
                </c:pt>
                <c:pt idx="18">
                  <c:v>Croatia</c:v>
                </c:pt>
                <c:pt idx="19">
                  <c:v>Portugal</c:v>
                </c:pt>
                <c:pt idx="20">
                  <c:v>Ireland</c:v>
                </c:pt>
                <c:pt idx="21">
                  <c:v>Romania</c:v>
                </c:pt>
                <c:pt idx="22">
                  <c:v>Czechia</c:v>
                </c:pt>
                <c:pt idx="23">
                  <c:v>Lithuania</c:v>
                </c:pt>
                <c:pt idx="24">
                  <c:v>Slovakia</c:v>
                </c:pt>
                <c:pt idx="25">
                  <c:v>Latvia</c:v>
                </c:pt>
                <c:pt idx="26">
                  <c:v>Estonia</c:v>
                </c:pt>
                <c:pt idx="28">
                  <c:v>United Kingdom</c:v>
                </c:pt>
              </c:strCache>
            </c:strRef>
          </c:cat>
          <c:val>
            <c:numRef>
              <c:f>'Fig13'!$G$55:$G$83</c:f>
              <c:numCache>
                <c:formatCode>#,##0.0_i</c:formatCode>
                <c:ptCount val="29"/>
                <c:pt idx="0">
                  <c:v>1825.3</c:v>
                </c:pt>
                <c:pt idx="2">
                  <c:v>7796.8</c:v>
                </c:pt>
                <c:pt idx="3">
                  <c:v>2946.9</c:v>
                </c:pt>
                <c:pt idx="4">
                  <c:v>2899.5</c:v>
                </c:pt>
                <c:pt idx="5">
                  <c:v>2792.6</c:v>
                </c:pt>
                <c:pt idx="6">
                  <c:v>2394.1999999999998</c:v>
                </c:pt>
                <c:pt idx="7">
                  <c:v>2142.6999999999998</c:v>
                </c:pt>
                <c:pt idx="8">
                  <c:v>1961.2</c:v>
                </c:pt>
                <c:pt idx="9">
                  <c:v>1835.4</c:v>
                </c:pt>
                <c:pt idx="10">
                  <c:v>1670.1</c:v>
                </c:pt>
                <c:pt idx="11">
                  <c:v>1558.2</c:v>
                </c:pt>
                <c:pt idx="12">
                  <c:v>1432.6</c:v>
                </c:pt>
                <c:pt idx="13">
                  <c:v>1385.3</c:v>
                </c:pt>
                <c:pt idx="14">
                  <c:v>1114.4000000000001</c:v>
                </c:pt>
                <c:pt idx="15">
                  <c:v>1051.9000000000001</c:v>
                </c:pt>
                <c:pt idx="16">
                  <c:v>997.5</c:v>
                </c:pt>
                <c:pt idx="17">
                  <c:v>819.9</c:v>
                </c:pt>
                <c:pt idx="18">
                  <c:v>819.4</c:v>
                </c:pt>
                <c:pt idx="19">
                  <c:v>717.9</c:v>
                </c:pt>
                <c:pt idx="20">
                  <c:v>714.4</c:v>
                </c:pt>
                <c:pt idx="21">
                  <c:v>700.4</c:v>
                </c:pt>
                <c:pt idx="22">
                  <c:v>562.6</c:v>
                </c:pt>
                <c:pt idx="23">
                  <c:v>523.1</c:v>
                </c:pt>
                <c:pt idx="24">
                  <c:v>509</c:v>
                </c:pt>
                <c:pt idx="25">
                  <c:v>472.3</c:v>
                </c:pt>
                <c:pt idx="26">
                  <c:v>447.7</c:v>
                </c:pt>
                <c:pt idx="28">
                  <c:v>1893.5</c:v>
                </c:pt>
              </c:numCache>
            </c:numRef>
          </c:val>
          <c:extLst>
            <c:ext xmlns:c16="http://schemas.microsoft.com/office/drawing/2014/chart" uri="{C3380CC4-5D6E-409C-BE32-E72D297353CC}">
              <c16:uniqueId val="{00000000-22B7-4884-AD1D-9D449FA06D88}"/>
            </c:ext>
          </c:extLst>
        </c:ser>
        <c:ser>
          <c:idx val="1"/>
          <c:order val="1"/>
          <c:tx>
            <c:strRef>
              <c:f>'Fig13'!$H$54</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'Fig13'!$F$55:$F$83</c:f>
              <c:strCache>
                <c:ptCount val="29"/>
                <c:pt idx="0">
                  <c:v>EU-27</c:v>
                </c:pt>
                <c:pt idx="2">
                  <c:v>Netherlands</c:v>
                </c:pt>
                <c:pt idx="3">
                  <c:v>Denmark</c:v>
                </c:pt>
                <c:pt idx="4">
                  <c:v>Belgium</c:v>
                </c:pt>
                <c:pt idx="5">
                  <c:v>Italy</c:v>
                </c:pt>
                <c:pt idx="6">
                  <c:v>Greece</c:v>
                </c:pt>
                <c:pt idx="7">
                  <c:v>Cyprus</c:v>
                </c:pt>
                <c:pt idx="8">
                  <c:v>France (¹)</c:v>
                </c:pt>
                <c:pt idx="9">
                  <c:v>Germany</c:v>
                </c:pt>
                <c:pt idx="10">
                  <c:v>Austria</c:v>
                </c:pt>
                <c:pt idx="11">
                  <c:v>Sweden</c:v>
                </c:pt>
                <c:pt idx="12">
                  <c:v>Slovenia</c:v>
                </c:pt>
                <c:pt idx="13">
                  <c:v>Spain</c:v>
                </c:pt>
                <c:pt idx="14">
                  <c:v>Poland</c:v>
                </c:pt>
                <c:pt idx="15">
                  <c:v>Finland</c:v>
                </c:pt>
                <c:pt idx="16">
                  <c:v>Bulgaria</c:v>
                </c:pt>
                <c:pt idx="17">
                  <c:v>Hungary</c:v>
                </c:pt>
                <c:pt idx="18">
                  <c:v>Croatia</c:v>
                </c:pt>
                <c:pt idx="19">
                  <c:v>Portugal</c:v>
                </c:pt>
                <c:pt idx="20">
                  <c:v>Ireland</c:v>
                </c:pt>
                <c:pt idx="21">
                  <c:v>Romania</c:v>
                </c:pt>
                <c:pt idx="22">
                  <c:v>Czechia</c:v>
                </c:pt>
                <c:pt idx="23">
                  <c:v>Lithuania</c:v>
                </c:pt>
                <c:pt idx="24">
                  <c:v>Slovakia</c:v>
                </c:pt>
                <c:pt idx="25">
                  <c:v>Latvia</c:v>
                </c:pt>
                <c:pt idx="26">
                  <c:v>Estonia</c:v>
                </c:pt>
                <c:pt idx="28">
                  <c:v>United Kingdom</c:v>
                </c:pt>
              </c:strCache>
            </c:strRef>
          </c:cat>
          <c:val>
            <c:numRef>
              <c:f>'Fig13'!$H$55:$H$83</c:f>
              <c:numCache>
                <c:formatCode>#,##0.0_i</c:formatCode>
                <c:ptCount val="29"/>
                <c:pt idx="0">
                  <c:v>2036.7</c:v>
                </c:pt>
                <c:pt idx="2">
                  <c:v>11495.2</c:v>
                </c:pt>
                <c:pt idx="3">
                  <c:v>3458</c:v>
                </c:pt>
                <c:pt idx="4">
                  <c:v>5701.9</c:v>
                </c:pt>
                <c:pt idx="5">
                  <c:v>4181.7</c:v>
                </c:pt>
                <c:pt idx="6">
                  <c:v>1376.2</c:v>
                </c:pt>
                <c:pt idx="7">
                  <c:v>4380.2</c:v>
                </c:pt>
                <c:pt idx="8">
                  <c:v>2088.1</c:v>
                </c:pt>
                <c:pt idx="9">
                  <c:v>2836.9</c:v>
                </c:pt>
                <c:pt idx="10">
                  <c:v>2373.6</c:v>
                </c:pt>
                <c:pt idx="11">
                  <c:v>1626.8</c:v>
                </c:pt>
                <c:pt idx="12">
                  <c:v>2325.1</c:v>
                </c:pt>
                <c:pt idx="13">
                  <c:v>1397.5</c:v>
                </c:pt>
                <c:pt idx="14">
                  <c:v>1666.7</c:v>
                </c:pt>
                <c:pt idx="15">
                  <c:v>1494</c:v>
                </c:pt>
                <c:pt idx="16">
                  <c:v>719.8</c:v>
                </c:pt>
                <c:pt idx="17">
                  <c:v>1204.5999999999999</c:v>
                </c:pt>
                <c:pt idx="18">
                  <c:v>1191.5999999999999</c:v>
                </c:pt>
                <c:pt idx="19">
                  <c:v>1291.0999999999999</c:v>
                </c:pt>
                <c:pt idx="20">
                  <c:v>1290.9000000000001</c:v>
                </c:pt>
                <c:pt idx="21">
                  <c:v>794.5</c:v>
                </c:pt>
                <c:pt idx="22">
                  <c:v>1812.2</c:v>
                </c:pt>
                <c:pt idx="23">
                  <c:v>737.1</c:v>
                </c:pt>
                <c:pt idx="24">
                  <c:v>998</c:v>
                </c:pt>
                <c:pt idx="25">
                  <c:v>644.1</c:v>
                </c:pt>
                <c:pt idx="26">
                  <c:v>801</c:v>
                </c:pt>
                <c:pt idx="28">
                  <c:v>1453.5</c:v>
                </c:pt>
              </c:numCache>
            </c:numRef>
          </c:val>
          <c:extLst>
            <c:ext xmlns:c16="http://schemas.microsoft.com/office/drawing/2014/chart" uri="{C3380CC4-5D6E-409C-BE32-E72D297353CC}">
              <c16:uniqueId val="{00000001-22B7-4884-AD1D-9D449FA06D88}"/>
            </c:ext>
          </c:extLst>
        </c:ser>
        <c:dLbls>
          <c:showLegendKey val="0"/>
          <c:showVal val="0"/>
          <c:showCatName val="0"/>
          <c:showSerName val="0"/>
          <c:showPercent val="0"/>
          <c:showBubbleSize val="0"/>
        </c:dLbls>
        <c:gapWidth val="219"/>
        <c:overlap val="-27"/>
        <c:axId val="637301664"/>
        <c:axId val="637305600"/>
      </c:barChart>
      <c:catAx>
        <c:axId val="63730166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7305600"/>
        <c:crosses val="autoZero"/>
        <c:auto val="1"/>
        <c:lblAlgn val="ctr"/>
        <c:lblOffset val="100"/>
        <c:tickMarkSkip val="1"/>
        <c:noMultiLvlLbl val="0"/>
      </c:catAx>
      <c:valAx>
        <c:axId val="637305600"/>
        <c:scaling>
          <c:orientation val="minMax"/>
          <c:max val="120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7301664"/>
        <c:crosses val="autoZero"/>
        <c:crossBetween val="between"/>
      </c:valAx>
      <c:spPr>
        <a:noFill/>
        <a:ln>
          <a:noFill/>
        </a:ln>
        <a:effectLst/>
      </c:spPr>
    </c:plotArea>
    <c:legend>
      <c:legendPos val="b"/>
      <c:layout>
        <c:manualLayout>
          <c:xMode val="edge"/>
          <c:yMode val="edge"/>
          <c:x val="0.34301984251968504"/>
          <c:y val="0.74480343225322432"/>
          <c:w val="0.39063811023622047"/>
          <c:h val="6.095859142668065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Age and sex of farm managers of holdings with ONLY or SOME organic area and NON-organic area, EU-27, 2016</a:t>
            </a:r>
          </a:p>
        </c:rich>
      </c:tx>
      <c:layout>
        <c:manualLayout>
          <c:xMode val="edge"/>
          <c:yMode val="edge"/>
          <c:x val="5.318643825394786E-3"/>
          <c:y val="1.705591003373150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9168165981899327E-2"/>
          <c:y val="0.18315814716071063"/>
          <c:w val="0.91578264155428746"/>
          <c:h val="0.55717326986898308"/>
        </c:manualLayout>
      </c:layout>
      <c:barChart>
        <c:barDir val="bar"/>
        <c:grouping val="clustered"/>
        <c:varyColors val="0"/>
        <c:ser>
          <c:idx val="0"/>
          <c:order val="0"/>
          <c:tx>
            <c:strRef>
              <c:f>'Fig14'!$G$54</c:f>
              <c:strCache>
                <c:ptCount val="1"/>
                <c:pt idx="0">
                  <c:v>Farm holdings with 
NON-organic area</c:v>
                </c:pt>
              </c:strCache>
            </c:strRef>
          </c:tx>
          <c:spPr>
            <a:solidFill>
              <a:schemeClr val="accent3">
                <a:lumMod val="60000"/>
                <a:lumOff val="40000"/>
              </a:schemeClr>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'Fig14'!$G$57:$G$63</c:f>
              <c:numCache>
                <c:formatCode>0.0</c:formatCode>
                <c:ptCount val="7"/>
                <c:pt idx="0">
                  <c:v>8.9864304899601594E-2</c:v>
                </c:pt>
                <c:pt idx="1">
                  <c:v>1.0778724126568879</c:v>
                </c:pt>
                <c:pt idx="2">
                  <c:v>1.268185040588711</c:v>
                </c:pt>
                <c:pt idx="3">
                  <c:v>1.8784635200846722</c:v>
                </c:pt>
                <c:pt idx="4">
                  <c:v>5.3969506045870741</c:v>
                </c:pt>
                <c:pt idx="5">
                  <c:v>6.8401713412746759</c:v>
                </c:pt>
                <c:pt idx="6">
                  <c:v>12.240117422691736</c:v>
                </c:pt>
              </c:numCache>
            </c:numRef>
          </c:val>
          <c:extLst>
            <c:ext xmlns:c16="http://schemas.microsoft.com/office/drawing/2014/chart" uri="{C3380CC4-5D6E-409C-BE32-E72D297353CC}">
              <c16:uniqueId val="{00000000-CCB7-4BC0-AB73-502CECF85548}"/>
            </c:ext>
          </c:extLst>
        </c:ser>
        <c:ser>
          <c:idx val="2"/>
          <c:order val="2"/>
          <c:tx>
            <c:strRef>
              <c:f>'Fig14'!$I$54</c:f>
              <c:strCache>
                <c:ptCount val="1"/>
                <c:pt idx="0">
                  <c:v>Farm holdings with 
ONLY or SOME organic area</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'Fig14'!$I$57:$I$63</c:f>
              <c:numCache>
                <c:formatCode>0.0</c:formatCode>
                <c:ptCount val="7"/>
                <c:pt idx="0">
                  <c:v>0.21782910690066171</c:v>
                </c:pt>
                <c:pt idx="1">
                  <c:v>2.4290000410998314</c:v>
                </c:pt>
                <c:pt idx="2">
                  <c:v>2.0467716082364062</c:v>
                </c:pt>
                <c:pt idx="3">
                  <c:v>2.7454687435781513</c:v>
                </c:pt>
                <c:pt idx="4">
                  <c:v>7.7719781348896468</c:v>
                </c:pt>
                <c:pt idx="5">
                  <c:v>5.3964078747277133</c:v>
                </c:pt>
                <c:pt idx="6">
                  <c:v>3.3866261148329295</c:v>
                </c:pt>
              </c:numCache>
            </c:numRef>
          </c:val>
          <c:extLst>
            <c:ext xmlns:c16="http://schemas.microsoft.com/office/drawing/2014/chart" uri="{C3380CC4-5D6E-409C-BE32-E72D297353CC}">
              <c16:uniqueId val="{00000001-CCB7-4BC0-AB73-502CECF85548}"/>
            </c:ext>
          </c:extLst>
        </c:ser>
        <c:dLbls>
          <c:showLegendKey val="0"/>
          <c:showVal val="0"/>
          <c:showCatName val="0"/>
          <c:showSerName val="0"/>
          <c:showPercent val="0"/>
          <c:showBubbleSize val="0"/>
        </c:dLbls>
        <c:gapWidth val="182"/>
        <c:overlap val="-20"/>
        <c:axId val="719023432"/>
        <c:axId val="719024416"/>
      </c:barChart>
      <c:barChart>
        <c:barDir val="bar"/>
        <c:grouping val="clustered"/>
        <c:varyColors val="0"/>
        <c:ser>
          <c:idx val="1"/>
          <c:order val="1"/>
          <c:tx>
            <c:strRef>
              <c:f>'Fig14'!$G$54</c:f>
              <c:strCache>
                <c:ptCount val="1"/>
                <c:pt idx="0">
                  <c:v>Farm holdings with 
NON-organic area</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'Fig14'!$H$57:$H$63</c:f>
              <c:numCache>
                <c:formatCode>0.0</c:formatCode>
                <c:ptCount val="7"/>
                <c:pt idx="0">
                  <c:v>0.35386566284909787</c:v>
                </c:pt>
                <c:pt idx="1">
                  <c:v>3.4683627722139572</c:v>
                </c:pt>
                <c:pt idx="2">
                  <c:v>4.2212259488172856</c:v>
                </c:pt>
                <c:pt idx="3">
                  <c:v>6.4942936166388758</c:v>
                </c:pt>
                <c:pt idx="4">
                  <c:v>17.358089285179378</c:v>
                </c:pt>
                <c:pt idx="5">
                  <c:v>18.22647801819253</c:v>
                </c:pt>
                <c:pt idx="6">
                  <c:v>21.086060049325521</c:v>
                </c:pt>
              </c:numCache>
            </c:numRef>
          </c:val>
          <c:extLst>
            <c:ext xmlns:c16="http://schemas.microsoft.com/office/drawing/2014/chart" uri="{C3380CC4-5D6E-409C-BE32-E72D297353CC}">
              <c16:uniqueId val="{00000002-CCB7-4BC0-AB73-502CECF85548}"/>
            </c:ext>
          </c:extLst>
        </c:ser>
        <c:ser>
          <c:idx val="3"/>
          <c:order val="3"/>
          <c:tx>
            <c:strRef>
              <c:f>'Fig14'!$I$54</c:f>
              <c:strCache>
                <c:ptCount val="1"/>
                <c:pt idx="0">
                  <c:v>Farm holdings with 
ONLY or SOME organic area</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'Fig14'!$B$57:$B$63</c:f>
              <c:strCache>
                <c:ptCount val="7"/>
                <c:pt idx="0">
                  <c:v>&lt; 25</c:v>
                </c:pt>
                <c:pt idx="1">
                  <c:v>25-34</c:v>
                </c:pt>
                <c:pt idx="2">
                  <c:v>35-39</c:v>
                </c:pt>
                <c:pt idx="3">
                  <c:v>40-44</c:v>
                </c:pt>
                <c:pt idx="4">
                  <c:v>45-54</c:v>
                </c:pt>
                <c:pt idx="5">
                  <c:v>55-64</c:v>
                </c:pt>
                <c:pt idx="6">
                  <c:v>&gt; 65</c:v>
                </c:pt>
              </c:strCache>
            </c:strRef>
          </c:cat>
          <c:val>
            <c:numRef>
              <c:f>'Fig14'!$J$57:$J$63</c:f>
              <c:numCache>
                <c:formatCode>0.0</c:formatCode>
                <c:ptCount val="7"/>
                <c:pt idx="0">
                  <c:v>0.98639595577658135</c:v>
                </c:pt>
                <c:pt idx="1">
                  <c:v>7.7267683202498869</c:v>
                </c:pt>
                <c:pt idx="2">
                  <c:v>7.5788089268833998</c:v>
                </c:pt>
                <c:pt idx="3">
                  <c:v>9.0090830627594425</c:v>
                </c:pt>
                <c:pt idx="4">
                  <c:v>21.881550285643829</c:v>
                </c:pt>
                <c:pt idx="5">
                  <c:v>18.663433479922734</c:v>
                </c:pt>
                <c:pt idx="6">
                  <c:v>10.159878344498788</c:v>
                </c:pt>
              </c:numCache>
            </c:numRef>
          </c:val>
          <c:extLst>
            <c:ext xmlns:c16="http://schemas.microsoft.com/office/drawing/2014/chart" uri="{C3380CC4-5D6E-409C-BE32-E72D297353CC}">
              <c16:uniqueId val="{00000003-CCB7-4BC0-AB73-502CECF85548}"/>
            </c:ext>
          </c:extLst>
        </c:ser>
        <c:dLbls>
          <c:showLegendKey val="0"/>
          <c:showVal val="0"/>
          <c:showCatName val="0"/>
          <c:showSerName val="0"/>
          <c:showPercent val="0"/>
          <c:showBubbleSize val="0"/>
        </c:dLbls>
        <c:gapWidth val="182"/>
        <c:overlap val="-20"/>
        <c:axId val="679547200"/>
        <c:axId val="679551464"/>
      </c:barChart>
      <c:catAx>
        <c:axId val="719023432"/>
        <c:scaling>
          <c:orientation val="minMax"/>
        </c:scaling>
        <c:delete val="0"/>
        <c:axPos val="l"/>
        <c:numFmt formatCode="General" sourceLinked="1"/>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19024416"/>
        <c:crosses val="autoZero"/>
        <c:auto val="1"/>
        <c:lblAlgn val="ctr"/>
        <c:lblOffset val="100"/>
        <c:tickMarkSkip val="1"/>
        <c:noMultiLvlLbl val="0"/>
      </c:catAx>
      <c:valAx>
        <c:axId val="719024416"/>
        <c:scaling>
          <c:orientation val="minMax"/>
          <c:max val="25"/>
          <c:min val="-25"/>
        </c:scaling>
        <c:delete val="0"/>
        <c:axPos val="t"/>
        <c:majorGridlines>
          <c:spPr>
            <a:ln w="3175" cap="flat" cmpd="sng" algn="ctr">
              <a:solidFill>
                <a:srgbClr val="C0C0C0"/>
              </a:solidFill>
              <a:prstDash val="sysDash"/>
              <a:round/>
            </a:ln>
            <a:effectLst/>
          </c:spPr>
        </c:majorGridlines>
        <c:numFmt formatCode="0_ ;0\ "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9023432"/>
        <c:crosses val="max"/>
        <c:crossBetween val="between"/>
      </c:valAx>
      <c:valAx>
        <c:axId val="679551464"/>
        <c:scaling>
          <c:orientation val="maxMin"/>
          <c:max val="20"/>
          <c:min val="-20"/>
        </c:scaling>
        <c:delete val="1"/>
        <c:axPos val="t"/>
        <c:numFmt formatCode="0.0" sourceLinked="1"/>
        <c:majorTickMark val="none"/>
        <c:minorTickMark val="none"/>
        <c:tickLblPos val="nextTo"/>
        <c:crossAx val="679547200"/>
        <c:crosses val="max"/>
        <c:crossBetween val="between"/>
      </c:valAx>
      <c:catAx>
        <c:axId val="679547200"/>
        <c:scaling>
          <c:orientation val="minMax"/>
        </c:scaling>
        <c:delete val="1"/>
        <c:axPos val="r"/>
        <c:numFmt formatCode="General" sourceLinked="1"/>
        <c:majorTickMark val="out"/>
        <c:minorTickMark val="none"/>
        <c:tickLblPos val="nextTo"/>
        <c:crossAx val="679551464"/>
        <c:crosses val="autoZero"/>
        <c:auto val="1"/>
        <c:lblAlgn val="ctr"/>
        <c:lblOffset val="100"/>
        <c:noMultiLvlLbl val="0"/>
      </c:catAx>
      <c:spPr>
        <a:noFill/>
        <a:ln>
          <a:noFill/>
        </a:ln>
        <a:effectLst/>
      </c:spPr>
    </c:plotArea>
    <c:legend>
      <c:legendPos val="b"/>
      <c:layout>
        <c:manualLayout>
          <c:xMode val="edge"/>
          <c:yMode val="edge"/>
          <c:x val="0.1514207931086885"/>
          <c:y val="0.81771955225839643"/>
          <c:w val="0.70129103481120292"/>
          <c:h val="0.1037808933501258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6</xdr:col>
      <xdr:colOff>600075</xdr:colOff>
      <xdr:row>34</xdr:row>
      <xdr:rowOff>92288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0.00988</cdr:x>
      <cdr:y>0.95326</cdr:y>
    </cdr:from>
    <cdr:ext cx="3613150" cy="239809"/>
    <cdr:sp macro="" textlink="">
      <cdr:nvSpPr>
        <cdr:cNvPr id="2" name="FootonotesShape"/>
        <cdr:cNvSpPr txBox="1"/>
      </cdr:nvSpPr>
      <cdr:spPr>
        <a:xfrm xmlns:a="http://schemas.openxmlformats.org/drawingml/2006/main">
          <a:off x="50800" y="4891204"/>
          <a:ext cx="3613150"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(online data code: org_cropar)</a:t>
          </a:r>
        </a:p>
      </cdr:txBody>
    </cdr:sp>
  </cdr:absSizeAnchor>
  <cdr:absSizeAnchor xmlns:cdr="http://schemas.openxmlformats.org/drawingml/2006/chartDrawing">
    <cdr:from>
      <cdr:x>0.70247</cdr:x>
      <cdr:y>0.91855</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4713098"/>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15</xdr:col>
      <xdr:colOff>323850</xdr:colOff>
      <xdr:row>56</xdr:row>
      <xdr:rowOff>10860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0.94249</cdr:y>
    </cdr:from>
    <cdr:ext cx="7994650" cy="484874"/>
    <cdr:sp macro="" textlink="">
      <cdr:nvSpPr>
        <cdr:cNvPr id="2" name="FootonotesShape"/>
        <cdr:cNvSpPr txBox="1"/>
      </cdr:nvSpPr>
      <cdr:spPr>
        <a:xfrm xmlns:a="http://schemas.openxmlformats.org/drawingml/2006/main">
          <a:off x="50800" y="7946086"/>
          <a:ext cx="7994650" cy="48487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Estimated data for EU-27, Poland, Portugal, Norway and Turkey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org_cropar and apro_cpsh1)</a:t>
          </a:r>
        </a:p>
      </cdr:txBody>
    </cdr:sp>
  </cdr:absSizeAnchor>
  <cdr:absSizeAnchor xmlns:cdr="http://schemas.openxmlformats.org/drawingml/2006/chartDrawing">
    <cdr:from>
      <cdr:x>0.83933</cdr:x>
      <cdr:y>0.95043</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013044"/>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oneCellAnchor>
    <xdr:from>
      <xdr:col>10</xdr:col>
      <xdr:colOff>3175</xdr:colOff>
      <xdr:row>0</xdr:row>
      <xdr:rowOff>12700</xdr:rowOff>
    </xdr:from>
    <xdr:ext cx="7009967" cy="10506675"/>
    <xdr:pic>
      <xdr:nvPicPr>
        <xdr:cNvPr id="2" name="Picture 1"/>
        <xdr:cNvPicPr>
          <a:picLocks noChangeAspect="1"/>
        </xdr:cNvPicPr>
      </xdr:nvPicPr>
      <xdr:blipFill>
        <a:blip xmlns:r="http://schemas.openxmlformats.org/officeDocument/2006/relationships" r:embed="rId1"/>
        <a:stretch>
          <a:fillRect/>
        </a:stretch>
      </xdr:blipFill>
      <xdr:spPr>
        <a:xfrm>
          <a:off x="8794750" y="12700"/>
          <a:ext cx="7009967" cy="105066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15</xdr:col>
      <xdr:colOff>428625</xdr:colOff>
      <xdr:row>41</xdr:row>
      <xdr:rowOff>68951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0.92243</cdr:y>
    </cdr:from>
    <cdr:ext cx="7994650" cy="484875"/>
    <cdr:sp macro="" textlink="">
      <cdr:nvSpPr>
        <cdr:cNvPr id="2" name="FootonotesShape"/>
        <cdr:cNvSpPr txBox="1"/>
      </cdr:nvSpPr>
      <cdr:spPr>
        <a:xfrm xmlns:a="http://schemas.openxmlformats.org/drawingml/2006/main">
          <a:off x="50800" y="5765801"/>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not available for Denmark, Germany, Italy, Austria and Portugal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org_croppro and apro_cpsh1)</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15</xdr:col>
      <xdr:colOff>542925</xdr:colOff>
      <xdr:row>41</xdr:row>
      <xdr:rowOff>40376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0.92243</cdr:y>
    </cdr:from>
    <cdr:ext cx="7994650" cy="484875"/>
    <cdr:sp macro="" textlink="">
      <cdr:nvSpPr>
        <cdr:cNvPr id="2" name="FootonotesShape"/>
        <cdr:cNvSpPr txBox="1"/>
      </cdr:nvSpPr>
      <cdr:spPr>
        <a:xfrm xmlns:a="http://schemas.openxmlformats.org/drawingml/2006/main">
          <a:off x="50800" y="5765801"/>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not available for Denmark, France, Italy, Luxembourg, Austria and Portugal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org_croppro and apro_cpsh1)</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238125</xdr:colOff>
      <xdr:row>40</xdr:row>
      <xdr:rowOff>78191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0.00533</cdr:x>
      <cdr:y>0.95644</cdr:y>
    </cdr:from>
    <cdr:ext cx="7994650" cy="269369"/>
    <cdr:sp macro="" textlink="">
      <cdr:nvSpPr>
        <cdr:cNvPr id="2" name="FootonotesShape"/>
        <cdr:cNvSpPr txBox="1"/>
      </cdr:nvSpPr>
      <cdr:spPr>
        <a:xfrm xmlns:a="http://schemas.openxmlformats.org/drawingml/2006/main">
          <a:off x="50800" y="5914347"/>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org_cropar)</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xdr:from>
      <xdr:col>0</xdr:col>
      <xdr:colOff>400050</xdr:colOff>
      <xdr:row>4</xdr:row>
      <xdr:rowOff>34924</xdr:rowOff>
    </xdr:from>
    <xdr:to>
      <xdr:col>12</xdr:col>
      <xdr:colOff>257175</xdr:colOff>
      <xdr:row>43</xdr:row>
      <xdr:rowOff>96346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219075</xdr:colOff>
      <xdr:row>5</xdr:row>
      <xdr:rowOff>104776</xdr:rowOff>
    </xdr:from>
    <xdr:to>
      <xdr:col>24</xdr:col>
      <xdr:colOff>371475</xdr:colOff>
      <xdr:row>43</xdr:row>
      <xdr:rowOff>97091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447675</xdr:colOff>
      <xdr:row>43</xdr:row>
      <xdr:rowOff>123825</xdr:rowOff>
    </xdr:from>
    <xdr:to>
      <xdr:col>12</xdr:col>
      <xdr:colOff>304800</xdr:colOff>
      <xdr:row>81</xdr:row>
      <xdr:rowOff>120980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247650</xdr:colOff>
      <xdr:row>43</xdr:row>
      <xdr:rowOff>133350</xdr:rowOff>
    </xdr:from>
    <xdr:to>
      <xdr:col>24</xdr:col>
      <xdr:colOff>400050</xdr:colOff>
      <xdr:row>81</xdr:row>
      <xdr:rowOff>108345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0</xdr:row>
      <xdr:rowOff>66675</xdr:rowOff>
    </xdr:from>
    <xdr:to>
      <xdr:col>24</xdr:col>
      <xdr:colOff>276227</xdr:colOff>
      <xdr:row>85</xdr:row>
      <xdr:rowOff>67377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0.00461</cdr:x>
      <cdr:y>0.05484</cdr:y>
    </cdr:from>
    <cdr:to>
      <cdr:x>0.99263</cdr:x>
      <cdr:y>0.96743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9038095" cy="11857143"/>
        </a:xfrm>
        <a:prstGeom xmlns:a="http://schemas.openxmlformats.org/drawingml/2006/main" prst="rect">
          <a:avLst/>
        </a:prstGeom>
      </cdr:spPr>
    </cdr:pic>
  </cdr:relSizeAnchor>
  <cdr:absSizeAnchor xmlns:cdr="http://schemas.openxmlformats.org/drawingml/2006/chartDrawing">
    <cdr:from>
      <cdr:x>0.00264</cdr:x>
      <cdr:y>0.96268</cdr:y>
    </cdr:from>
    <cdr:ext cx="17738727" cy="484874"/>
    <cdr:sp macro="" textlink="">
      <cdr:nvSpPr>
        <cdr:cNvPr id="3" name="FootonotesShape"/>
        <cdr:cNvSpPr txBox="1"/>
      </cdr:nvSpPr>
      <cdr:spPr>
        <a:xfrm xmlns:a="http://schemas.openxmlformats.org/drawingml/2006/main">
          <a:off x="50800" y="12507927"/>
          <a:ext cx="17738727" cy="48487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Preliminary data for Italy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org_lstspec, apro_mt_lscatl, apro_mt_lspig, apro_mt_lsgoat and apro_mt_lssheep)</a:t>
          </a:r>
        </a:p>
      </cdr:txBody>
    </cdr:sp>
  </cdr:absSizeAnchor>
  <cdr:absSizeAnchor xmlns:cdr="http://schemas.openxmlformats.org/drawingml/2006/chartDrawing">
    <cdr:from>
      <cdr:x>0.92058</cdr:x>
      <cdr:y>0.96783</cdr:y>
    </cdr:from>
    <cdr:ext cx="1530355" cy="417914"/>
    <cdr:pic>
      <cdr:nvPicPr>
        <cdr:cNvPr id="4" name="LogoShape"/>
        <cdr:cNvPicPr>
          <a:picLocks xmlns:a="http://schemas.openxmlformats.org/drawingml/2006/main" noChangeAspect="1"/>
        </cdr:cNvPicPr>
      </cdr:nvPicPr>
      <cdr:blipFill>
        <a:blip xmlns:a="http://schemas.openxmlformats.org/drawingml/2006/main" xmlns:r="http://schemas.openxmlformats.org/officeDocument/2006/relationships" r:link="rId2"/>
        <a:srcRect xmlns:a="http://schemas.openxmlformats.org/drawingml/2006/main" b="16916"/>
        <a:stretch xmlns:a="http://schemas.openxmlformats.org/drawingml/2006/main">
          <a:fillRect/>
        </a:stretch>
      </cdr:blipFill>
      <cdr:spPr>
        <a:xfrm xmlns:a="http://schemas.openxmlformats.org/drawingml/2006/main">
          <a:off x="17738721" y="12574887"/>
          <a:ext cx="1530355" cy="417914"/>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xdr:from>
      <xdr:col>0</xdr:col>
      <xdr:colOff>180975</xdr:colOff>
      <xdr:row>0</xdr:row>
      <xdr:rowOff>101600</xdr:rowOff>
    </xdr:from>
    <xdr:to>
      <xdr:col>4</xdr:col>
      <xdr:colOff>231775</xdr:colOff>
      <xdr:row>36</xdr:row>
      <xdr:rowOff>126229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0.00985</cdr:x>
      <cdr:y>0.92007</cdr:y>
    </cdr:from>
    <cdr:ext cx="3625850" cy="425758"/>
    <cdr:sp macro="" textlink="">
      <cdr:nvSpPr>
        <cdr:cNvPr id="2" name="FootonotesShape"/>
        <cdr:cNvSpPr txBox="1"/>
      </cdr:nvSpPr>
      <cdr:spPr>
        <a:xfrm xmlns:a="http://schemas.openxmlformats.org/drawingml/2006/main">
          <a:off x="50800" y="4901121"/>
          <a:ext cx="3625850" cy="42575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000">
              <a:latin typeface="Arial" panose="020B0604020202020204" pitchFamily="34" charset="0"/>
            </a:rPr>
            <a:t>Note: Kitchen gardens are excluded from the UAA. </a:t>
          </a:r>
        </a:p>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(Farm Structure Survey, 2016)</a:t>
          </a:r>
        </a:p>
      </cdr:txBody>
    </cdr:sp>
  </cdr:absSizeAnchor>
  <cdr:absSizeAnchor xmlns:cdr="http://schemas.openxmlformats.org/drawingml/2006/chartDrawing">
    <cdr:from>
      <cdr:x>0.7032</cdr:x>
      <cdr:y>0.92155</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25842" y="4908963"/>
          <a:ext cx="1530358" cy="417916"/>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xdr:from>
      <xdr:col>0</xdr:col>
      <xdr:colOff>161925</xdr:colOff>
      <xdr:row>0</xdr:row>
      <xdr:rowOff>76200</xdr:rowOff>
    </xdr:from>
    <xdr:to>
      <xdr:col>8</xdr:col>
      <xdr:colOff>209550</xdr:colOff>
      <xdr:row>51</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0.00533</cdr:x>
      <cdr:y>0.90809</cdr:y>
    </cdr:from>
    <cdr:ext cx="7994650" cy="639074"/>
    <cdr:sp macro="" textlink="">
      <cdr:nvSpPr>
        <cdr:cNvPr id="2" name="FootonotesShape"/>
        <cdr:cNvSpPr txBox="1"/>
      </cdr:nvSpPr>
      <cdr:spPr>
        <a:xfrm xmlns:a="http://schemas.openxmlformats.org/drawingml/2006/main">
          <a:off x="53188" y="6838951"/>
          <a:ext cx="7994650" cy="63907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Malta and Luxembourg are excluded from the country breakdown to protect confidentiality due to the low number of organic farms.</a:t>
          </a:r>
        </a:p>
        <a:p xmlns:a="http://schemas.openxmlformats.org/drawingml/2006/main">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0.93893</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25239"/>
          <a:ext cx="1530358" cy="417915"/>
        </a:xfrm>
        <a:prstGeom xmlns:a="http://schemas.openxmlformats.org/drawingml/2006/main" prst="rect">
          <a:avLst/>
        </a:prstGeom>
      </cdr:spPr>
    </cdr:pic>
  </cdr:absSizeAnchor>
</c:userShapes>
</file>

<file path=xl/drawings/drawing18.xml><?xml version="1.0" encoding="utf-8"?>
<xdr:wsDr xmlns:xdr="http://schemas.openxmlformats.org/drawingml/2006/spreadsheetDrawing" xmlns:a="http://schemas.openxmlformats.org/drawingml/2006/main">
  <xdr:twoCellAnchor>
    <xdr:from>
      <xdr:col>0</xdr:col>
      <xdr:colOff>111125</xdr:colOff>
      <xdr:row>0</xdr:row>
      <xdr:rowOff>85724</xdr:rowOff>
    </xdr:from>
    <xdr:to>
      <xdr:col>9</xdr:col>
      <xdr:colOff>358775</xdr:colOff>
      <xdr:row>47</xdr:row>
      <xdr:rowOff>12699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0.00533</cdr:x>
      <cdr:y>0.89875</cdr:y>
    </cdr:from>
    <cdr:ext cx="7994650" cy="682727"/>
    <cdr:sp macro="" textlink="">
      <cdr:nvSpPr>
        <cdr:cNvPr id="2" name="FootonotesShape"/>
        <cdr:cNvSpPr txBox="1"/>
      </cdr:nvSpPr>
      <cdr:spPr>
        <a:xfrm xmlns:a="http://schemas.openxmlformats.org/drawingml/2006/main">
          <a:off x="50768" y="6143626"/>
          <a:ext cx="7994650" cy="68272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Malta and Luxembourg are excluded from the country breakdown to protect confidentiality due to the low number of organic farms.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0.93767</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87421"/>
          <a:ext cx="1530358" cy="417915"/>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xdr:from>
      <xdr:col>0</xdr:col>
      <xdr:colOff>155575</xdr:colOff>
      <xdr:row>0</xdr:row>
      <xdr:rowOff>133350</xdr:rowOff>
    </xdr:from>
    <xdr:to>
      <xdr:col>9</xdr:col>
      <xdr:colOff>155575</xdr:colOff>
      <xdr:row>40</xdr:row>
      <xdr:rowOff>107950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absSizeAnchor xmlns:cdr="http://schemas.openxmlformats.org/drawingml/2006/chartDrawing">
    <cdr:from>
      <cdr:x>0.00533</cdr:x>
      <cdr:y>0.89618</cdr:y>
    </cdr:from>
    <cdr:ext cx="7994650" cy="661912"/>
    <cdr:sp macro="" textlink="">
      <cdr:nvSpPr>
        <cdr:cNvPr id="2" name="FootonotesShape"/>
        <cdr:cNvSpPr txBox="1"/>
      </cdr:nvSpPr>
      <cdr:spPr>
        <a:xfrm xmlns:a="http://schemas.openxmlformats.org/drawingml/2006/main">
          <a:off x="50768" y="588086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Kitchen gardens are excluded from the UAA. Only farm holdings with a UAA above 2 ha are included, in order to have comparable holding sizes between organic and non-organic holdings.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dr:relSizeAnchor xmlns:cdr="http://schemas.openxmlformats.org/drawingml/2006/chartDrawing">
    <cdr:from>
      <cdr:x>0</cdr:x>
      <cdr:y>0.13714</cdr:y>
    </cdr:from>
    <cdr:to>
      <cdr:x>0.483</cdr:x>
      <cdr:y>0.192</cdr:y>
    </cdr:to>
    <cdr:sp macro="" textlink="">
      <cdr:nvSpPr>
        <cdr:cNvPr id="4" name="TextBox 3"/>
        <cdr:cNvSpPr txBox="1"/>
      </cdr:nvSpPr>
      <cdr:spPr>
        <a:xfrm xmlns:a="http://schemas.openxmlformats.org/drawingml/2006/main">
          <a:off x="0" y="857231"/>
          <a:ext cx="4600575" cy="342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Arial" panose="020B0604020202020204" pitchFamily="34" charset="0"/>
              <a:cs typeface="Arial" panose="020B0604020202020204" pitchFamily="34" charset="0"/>
            </a:rPr>
            <a:t>(SO in Euro per AWU of farm labour force)</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161925</xdr:colOff>
      <xdr:row>0</xdr:row>
      <xdr:rowOff>117474</xdr:rowOff>
    </xdr:from>
    <xdr:to>
      <xdr:col>8</xdr:col>
      <xdr:colOff>574675</xdr:colOff>
      <xdr:row>40</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184150</xdr:colOff>
      <xdr:row>4</xdr:row>
      <xdr:rowOff>101600</xdr:rowOff>
    </xdr:from>
    <xdr:to>
      <xdr:col>3</xdr:col>
      <xdr:colOff>273050</xdr:colOff>
      <xdr:row>4</xdr:row>
      <xdr:rowOff>431800</xdr:rowOff>
    </xdr:to>
    <xdr:sp macro="" textlink="">
      <xdr:nvSpPr>
        <xdr:cNvPr id="3" name="TextBox 2"/>
        <xdr:cNvSpPr txBox="1"/>
      </xdr:nvSpPr>
      <xdr:spPr>
        <a:xfrm>
          <a:off x="184150" y="996950"/>
          <a:ext cx="35750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Arial" panose="020B0604020202020204" pitchFamily="34" charset="0"/>
              <a:cs typeface="Arial" panose="020B0604020202020204" pitchFamily="34" charset="0"/>
            </a:rPr>
            <a:t>(SO in Euro per UAA)</a:t>
          </a:r>
        </a:p>
      </xdr:txBody>
    </xdr:sp>
    <xdr:clientData/>
  </xdr:twoCellAnchor>
</xdr:wsDr>
</file>

<file path=xl/drawings/drawing23.xml><?xml version="1.0" encoding="utf-8"?>
<c:userShapes xmlns:c="http://schemas.openxmlformats.org/drawingml/2006/chart">
  <cdr:absSizeAnchor xmlns:cdr="http://schemas.openxmlformats.org/drawingml/2006/chartDrawing">
    <cdr:from>
      <cdr:x>0.00533</cdr:x>
      <cdr:y>0.89411</cdr:y>
    </cdr:from>
    <cdr:ext cx="7994650" cy="661912"/>
    <cdr:sp macro="" textlink="">
      <cdr:nvSpPr>
        <cdr:cNvPr id="2" name="FootonotesShape"/>
        <cdr:cNvSpPr txBox="1"/>
      </cdr:nvSpPr>
      <cdr:spPr>
        <a:xfrm xmlns:a="http://schemas.openxmlformats.org/drawingml/2006/main">
          <a:off x="50768" y="5765811"/>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Kitchen gardens are excluded from the UAA. Only farm holdings with a UAA above 2 ha are included, in order to have comparable holding sizes between organic and non-organic holdings.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0.93314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2761"/>
          <a:ext cx="1530358" cy="417915"/>
        </a:xfrm>
        <a:prstGeom xmlns:a="http://schemas.openxmlformats.org/drawingml/2006/main" prst="rect">
          <a:avLst/>
        </a:prstGeom>
      </cdr:spPr>
    </cdr:pic>
  </cdr:absSizeAnchor>
</c:userShapes>
</file>

<file path=xl/drawings/drawing24.xml><?xml version="1.0" encoding="utf-8"?>
<xdr:wsDr xmlns:xdr="http://schemas.openxmlformats.org/drawingml/2006/spreadsheetDrawing" xmlns:a="http://schemas.openxmlformats.org/drawingml/2006/main">
  <xdr:twoCellAnchor>
    <xdr:from>
      <xdr:col>0</xdr:col>
      <xdr:colOff>107950</xdr:colOff>
      <xdr:row>0</xdr:row>
      <xdr:rowOff>92075</xdr:rowOff>
    </xdr:from>
    <xdr:to>
      <xdr:col>8</xdr:col>
      <xdr:colOff>361950</xdr:colOff>
      <xdr:row>41</xdr:row>
      <xdr:rowOff>92059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95250</xdr:rowOff>
    </xdr:from>
    <xdr:to>
      <xdr:col>3</xdr:col>
      <xdr:colOff>1143000</xdr:colOff>
      <xdr:row>4</xdr:row>
      <xdr:rowOff>374650</xdr:rowOff>
    </xdr:to>
    <xdr:sp macro="" textlink="">
      <xdr:nvSpPr>
        <xdr:cNvPr id="3" name="TextBox 2"/>
        <xdr:cNvSpPr txBox="1"/>
      </xdr:nvSpPr>
      <xdr:spPr>
        <a:xfrm>
          <a:off x="114300" y="996950"/>
          <a:ext cx="41275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Arial" panose="020B0604020202020204" pitchFamily="34" charset="0"/>
              <a:ea typeface="+mn-ea"/>
              <a:cs typeface="Arial" panose="020B0604020202020204" pitchFamily="34" charset="0"/>
            </a:rPr>
            <a:t>(SO in Euro per AWU of farm labour force)</a:t>
          </a:r>
          <a:endParaRPr lang="en-GB" sz="1600">
            <a:effectLst/>
            <a:latin typeface="Arial" panose="020B0604020202020204" pitchFamily="34" charset="0"/>
            <a:cs typeface="Arial" panose="020B0604020202020204" pitchFamily="34" charset="0"/>
          </a:endParaRPr>
        </a:p>
        <a:p>
          <a:endParaRPr lang="en-GB" sz="1100"/>
        </a:p>
      </xdr:txBody>
    </xdr:sp>
    <xdr:clientData/>
  </xdr:twoCellAnchor>
</xdr:wsDr>
</file>

<file path=xl/drawings/drawing25.xml><?xml version="1.0" encoding="utf-8"?>
<c:userShapes xmlns:c="http://schemas.openxmlformats.org/drawingml/2006/chart">
  <cdr:absSizeAnchor xmlns:cdr="http://schemas.openxmlformats.org/drawingml/2006/chartDrawing">
    <cdr:from>
      <cdr:x>0.00467</cdr:x>
      <cdr:y>0.81189</cdr:y>
    </cdr:from>
    <cdr:ext cx="7994650" cy="1098699"/>
    <cdr:sp macro="" textlink="">
      <cdr:nvSpPr>
        <cdr:cNvPr id="2" name="FootonotesShape"/>
        <cdr:cNvSpPr txBox="1"/>
      </cdr:nvSpPr>
      <cdr:spPr>
        <a:xfrm xmlns:a="http://schemas.openxmlformats.org/drawingml/2006/main">
          <a:off x="44541" y="5506050"/>
          <a:ext cx="7994650" cy="109869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Provisional data</a:t>
          </a:r>
        </a:p>
        <a:p xmlns:a="http://schemas.openxmlformats.org/drawingml/2006/main">
          <a:pPr>
            <a:spcBef>
              <a:spcPts val="300"/>
            </a:spcBef>
          </a:pPr>
          <a:endParaRPr lang="en-GB" sz="300">
            <a:latin typeface="Arial" panose="020B0604020202020204" pitchFamily="34" charset="0"/>
          </a:endParaRPr>
        </a:p>
        <a:p xmlns:a="http://schemas.openxmlformats.org/drawingml/2006/main">
          <a:r>
            <a:rPr lang="en-GB" sz="1200">
              <a:latin typeface="Arial" panose="020B0604020202020204" pitchFamily="34" charset="0"/>
            </a:rPr>
            <a:t>Note: Kitchen gardens are excluded from the UAA. Malta and Luxembourg are excluded from the country breakdown to protect confidentiality due to the low number of organic farms. Only farm holdings with a UAA </a:t>
          </a:r>
        </a:p>
        <a:p xmlns:a="http://schemas.openxmlformats.org/drawingml/2006/main">
          <a:r>
            <a:rPr lang="en-GB" sz="1200">
              <a:latin typeface="Arial" panose="020B0604020202020204" pitchFamily="34" charset="0"/>
            </a:rPr>
            <a:t>above 2 ha are included, in order to have comparable holding sizes between organic and non-organic holdings.</a:t>
          </a:r>
          <a:endParaRPr lang="en-GB" sz="300">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0.93838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drawings/drawing26.xml><?xml version="1.0" encoding="utf-8"?>
<xdr:wsDr xmlns:xdr="http://schemas.openxmlformats.org/drawingml/2006/spreadsheetDrawing" xmlns:a="http://schemas.openxmlformats.org/drawingml/2006/main">
  <xdr:twoCellAnchor>
    <xdr:from>
      <xdr:col>0</xdr:col>
      <xdr:colOff>88900</xdr:colOff>
      <xdr:row>0</xdr:row>
      <xdr:rowOff>88900</xdr:rowOff>
    </xdr:from>
    <xdr:to>
      <xdr:col>8</xdr:col>
      <xdr:colOff>165100</xdr:colOff>
      <xdr:row>41</xdr:row>
      <xdr:rowOff>88884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82550</xdr:colOff>
      <xdr:row>4</xdr:row>
      <xdr:rowOff>82550</xdr:rowOff>
    </xdr:from>
    <xdr:to>
      <xdr:col>2</xdr:col>
      <xdr:colOff>1314450</xdr:colOff>
      <xdr:row>4</xdr:row>
      <xdr:rowOff>368300</xdr:rowOff>
    </xdr:to>
    <xdr:sp macro="" textlink="">
      <xdr:nvSpPr>
        <xdr:cNvPr id="4" name="TextBox 3"/>
        <xdr:cNvSpPr txBox="1"/>
      </xdr:nvSpPr>
      <xdr:spPr>
        <a:xfrm>
          <a:off x="82550" y="984250"/>
          <a:ext cx="295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Arial" panose="020B0604020202020204" pitchFamily="34" charset="0"/>
              <a:cs typeface="Arial" panose="020B0604020202020204" pitchFamily="34" charset="0"/>
            </a:rPr>
            <a:t>(SO in Euro per UAA)</a:t>
          </a:r>
        </a:p>
      </xdr:txBody>
    </xdr:sp>
    <xdr:clientData/>
  </xdr:twoCellAnchor>
</xdr:wsDr>
</file>

<file path=xl/drawings/drawing27.xml><?xml version="1.0" encoding="utf-8"?>
<c:userShapes xmlns:c="http://schemas.openxmlformats.org/drawingml/2006/chart">
  <cdr:absSizeAnchor xmlns:cdr="http://schemas.openxmlformats.org/drawingml/2006/chartDrawing">
    <cdr:from>
      <cdr:x>0.00533</cdr:x>
      <cdr:y>0.80622</cdr:y>
    </cdr:from>
    <cdr:ext cx="7994650" cy="1098699"/>
    <cdr:sp macro="" textlink="">
      <cdr:nvSpPr>
        <cdr:cNvPr id="2" name="FootonotesShape"/>
        <cdr:cNvSpPr txBox="1"/>
      </cdr:nvSpPr>
      <cdr:spPr>
        <a:xfrm xmlns:a="http://schemas.openxmlformats.org/drawingml/2006/main">
          <a:off x="50701" y="5467578"/>
          <a:ext cx="7994650" cy="109869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Provisional data</a:t>
          </a:r>
        </a:p>
        <a:p xmlns:a="http://schemas.openxmlformats.org/drawingml/2006/main">
          <a:pPr>
            <a:spcBef>
              <a:spcPts val="300"/>
            </a:spcBef>
          </a:pPr>
          <a:endParaRPr lang="en-GB" sz="300">
            <a:latin typeface="Arial" panose="020B0604020202020204" pitchFamily="34" charset="0"/>
          </a:endParaRPr>
        </a:p>
        <a:p xmlns:a="http://schemas.openxmlformats.org/drawingml/2006/main">
          <a:r>
            <a:rPr lang="en-GB" sz="1200">
              <a:latin typeface="Arial" panose="020B0604020202020204" pitchFamily="34" charset="0"/>
            </a:rPr>
            <a:t>Note: Kitchen gardens are excluded from the UAA. Malta and Luxembourg are excluded from the country breakdown to protect confidentiality due to the low number of organic farms. Only farm holdings with a UAA </a:t>
          </a:r>
        </a:p>
        <a:p xmlns:a="http://schemas.openxmlformats.org/drawingml/2006/main">
          <a:r>
            <a:rPr lang="en-GB" sz="1200">
              <a:latin typeface="Arial" panose="020B0604020202020204" pitchFamily="34" charset="0"/>
            </a:rPr>
            <a:t>above 2 ha are included, in order to have comparable holding sizes between organic and non-organic holdings.</a:t>
          </a:r>
          <a:endParaRPr lang="en-GB" sz="300" i="1">
            <a:latin typeface="Arial" panose="020B0604020202020204" pitchFamily="34" charset="0"/>
          </a:endParaRP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0.83933</cdr:x>
      <cdr:y>0.93838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drawings/drawing28.xml><?xml version="1.0" encoding="utf-8"?>
<xdr:wsDr xmlns:xdr="http://schemas.openxmlformats.org/drawingml/2006/spreadsheetDrawing" xmlns:a="http://schemas.openxmlformats.org/drawingml/2006/main">
  <xdr:twoCellAnchor>
    <xdr:from>
      <xdr:col>0</xdr:col>
      <xdr:colOff>68033</xdr:colOff>
      <xdr:row>0</xdr:row>
      <xdr:rowOff>46265</xdr:rowOff>
    </xdr:from>
    <xdr:to>
      <xdr:col>14</xdr:col>
      <xdr:colOff>119743</xdr:colOff>
      <xdr:row>46</xdr:row>
      <xdr:rowOff>46264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4</xdr:row>
      <xdr:rowOff>511175</xdr:rowOff>
    </xdr:from>
    <xdr:to>
      <xdr:col>2</xdr:col>
      <xdr:colOff>325211</xdr:colOff>
      <xdr:row>7</xdr:row>
      <xdr:rowOff>34925</xdr:rowOff>
    </xdr:to>
    <xdr:sp macro="" textlink="">
      <xdr:nvSpPr>
        <xdr:cNvPr id="3" name="TextBox 2"/>
        <xdr:cNvSpPr txBox="1"/>
      </xdr:nvSpPr>
      <xdr:spPr>
        <a:xfrm>
          <a:off x="161925" y="1158875"/>
          <a:ext cx="146821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latin typeface="Arial" panose="020B0604020202020204" pitchFamily="34" charset="0"/>
              <a:cs typeface="Arial" panose="020B0604020202020204" pitchFamily="34" charset="0"/>
            </a:rPr>
            <a:t>Age class</a:t>
          </a:r>
        </a:p>
      </xdr:txBody>
    </xdr:sp>
    <xdr:clientData/>
  </xdr:twoCellAnchor>
</xdr:wsDr>
</file>

<file path=xl/drawings/drawing29.xml><?xml version="1.0" encoding="utf-8"?>
<c:userShapes xmlns:c="http://schemas.openxmlformats.org/drawingml/2006/chart">
  <cdr:absSizeAnchor xmlns:cdr="http://schemas.openxmlformats.org/drawingml/2006/chartDrawing">
    <cdr:from>
      <cdr:x>0</cdr:x>
      <cdr:y>0.94554</cdr:y>
    </cdr:from>
    <cdr:ext cx="8016730" cy="268064"/>
    <cdr:sp macro="" textlink="">
      <cdr:nvSpPr>
        <cdr:cNvPr id="2" name="FootonotesShape"/>
        <cdr:cNvSpPr txBox="1"/>
      </cdr:nvSpPr>
      <cdr:spPr>
        <a:xfrm xmlns:a="http://schemas.openxmlformats.org/drawingml/2006/main">
          <a:off x="0" y="7016291"/>
          <a:ext cx="8016730" cy="26806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(Farm structure survey, 2016)</a:t>
          </a:r>
        </a:p>
      </cdr:txBody>
    </cdr:sp>
  </cdr:absSizeAnchor>
  <cdr:absSizeAnchor xmlns:cdr="http://schemas.openxmlformats.org/drawingml/2006/chartDrawing">
    <cdr:from>
      <cdr:x>0.8474</cdr:x>
      <cdr:y>0.94361</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498109" y="6993440"/>
          <a:ext cx="1530358" cy="417916"/>
        </a:xfrm>
        <a:prstGeom xmlns:a="http://schemas.openxmlformats.org/drawingml/2006/main" prst="rect">
          <a:avLst/>
        </a:prstGeom>
      </cdr:spPr>
    </cdr:pic>
  </cdr:absSizeAnchor>
  <cdr:relSizeAnchor xmlns:cdr="http://schemas.openxmlformats.org/drawingml/2006/chartDrawing">
    <cdr:from>
      <cdr:x>0.42744</cdr:x>
      <cdr:y>0.14235</cdr:y>
    </cdr:from>
    <cdr:to>
      <cdr:x>0.64266</cdr:x>
      <cdr:y>0.18436</cdr:y>
    </cdr:to>
    <cdr:sp macro="" textlink="">
      <cdr:nvSpPr>
        <cdr:cNvPr id="4" name="TextBox 3"/>
        <cdr:cNvSpPr txBox="1"/>
      </cdr:nvSpPr>
      <cdr:spPr>
        <a:xfrm xmlns:a="http://schemas.openxmlformats.org/drawingml/2006/main">
          <a:off x="4275369" y="1053103"/>
          <a:ext cx="2152665" cy="3107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0" i="0">
              <a:latin typeface="Arial" panose="020B0604020202020204" pitchFamily="34" charset="0"/>
              <a:cs typeface="Arial" panose="020B0604020202020204" pitchFamily="34" charset="0"/>
            </a:rPr>
            <a:t>Male                   Female</a:t>
          </a:r>
        </a:p>
      </cdr:txBody>
    </cdr:sp>
  </cdr:relSizeAnchor>
  <cdr:relSizeAnchor xmlns:cdr="http://schemas.openxmlformats.org/drawingml/2006/chartDrawing">
    <cdr:from>
      <cdr:x>0.88783</cdr:x>
      <cdr:y>0.78892</cdr:y>
    </cdr:from>
    <cdr:to>
      <cdr:x>1</cdr:x>
      <cdr:y>0.82559</cdr:y>
    </cdr:to>
    <cdr:sp macro="" textlink="">
      <cdr:nvSpPr>
        <cdr:cNvPr id="5" name="TextBox 4"/>
        <cdr:cNvSpPr txBox="1"/>
      </cdr:nvSpPr>
      <cdr:spPr>
        <a:xfrm xmlns:a="http://schemas.openxmlformats.org/drawingml/2006/main">
          <a:off x="8880254" y="5881311"/>
          <a:ext cx="1121906" cy="273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Percentage</a:t>
          </a:r>
        </a:p>
      </cdr:txBody>
    </cdr:sp>
  </cdr:relSizeAnchor>
  <cdr:relSizeAnchor xmlns:cdr="http://schemas.openxmlformats.org/drawingml/2006/chartDrawing">
    <cdr:from>
      <cdr:x>0</cdr:x>
      <cdr:y>0.08816</cdr:y>
    </cdr:from>
    <cdr:to>
      <cdr:x>0.60375</cdr:x>
      <cdr:y>0.12765</cdr:y>
    </cdr:to>
    <cdr:sp macro="" textlink="">
      <cdr:nvSpPr>
        <cdr:cNvPr id="7" name="TextBox 6"/>
        <cdr:cNvSpPr txBox="1"/>
      </cdr:nvSpPr>
      <cdr:spPr>
        <a:xfrm xmlns:a="http://schemas.openxmlformats.org/drawingml/2006/main">
          <a:off x="0" y="652221"/>
          <a:ext cx="6038804" cy="2921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600">
              <a:latin typeface="Arial" panose="020B0604020202020204" pitchFamily="34" charset="0"/>
              <a:cs typeface="Arial" panose="020B0604020202020204" pitchFamily="34" charset="0"/>
            </a:rPr>
            <a:t>(% of farm category)</a:t>
          </a:r>
        </a:p>
      </cdr:txBody>
    </cdr:sp>
  </cdr:relSizeAnchor>
</c:userShapes>
</file>

<file path=xl/theme/theme1.xml><?xml version="1.0" encoding="utf-8"?>
<a:theme xmlns:a="http://schemas.openxmlformats.org/drawingml/2006/main" name="Office Theme">
  <a:themeElements>
    <a:clrScheme name="5 Agriculture and fisheries">
      <a:dk1>
        <a:sysClr val="windowText" lastClr="000000"/>
      </a:dk1>
      <a:lt1>
        <a:sysClr val="window" lastClr="FFFFFF"/>
      </a:lt1>
      <a:dk2>
        <a:srgbClr val="1F497D"/>
      </a:dk2>
      <a:lt2>
        <a:srgbClr val="EEECE1"/>
      </a:lt2>
      <a:accent1>
        <a:srgbClr val="5FB441"/>
      </a:accent1>
      <a:accent2>
        <a:srgbClr val="F06423"/>
      </a:accent2>
      <a:accent3>
        <a:srgbClr val="286EB4"/>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12719f05-4a12-4509-a200-cb7c76429f63?lang=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faa50943-3974-493f-be03-4a9f98176eb0?la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103"/>
  <sheetViews>
    <sheetView showGridLines="0" tabSelected="1" zoomScaleNormal="100" workbookViewId="0"/>
  </sheetViews>
  <sheetFormatPr defaultColWidth="8.81640625" defaultRowHeight="11.5"/>
  <cols>
    <col min="1" max="1" width="12.54296875" style="1" customWidth="1"/>
    <col min="2" max="2" width="14.81640625" style="1" customWidth="1"/>
    <col min="3" max="5" width="35.81640625" style="1" customWidth="1"/>
    <col min="6" max="6" width="9" style="1" customWidth="1"/>
    <col min="7" max="7" width="8.81640625" style="1"/>
    <col min="8" max="8" width="11.26953125" style="1" bestFit="1" customWidth="1"/>
    <col min="9" max="9" width="15.81640625" style="1" bestFit="1" customWidth="1"/>
    <col min="10" max="16384" width="8.81640625" style="1"/>
  </cols>
  <sheetData>
    <row r="2" spans="1:6" ht="15.5">
      <c r="B2" s="123" t="s">
        <v>89</v>
      </c>
    </row>
    <row r="3" spans="1:6" ht="12" customHeight="1">
      <c r="B3" s="9"/>
    </row>
    <row r="4" spans="1:6" ht="12" customHeight="1">
      <c r="A4" s="8"/>
      <c r="B4" s="418"/>
      <c r="C4" s="420" t="s">
        <v>68</v>
      </c>
      <c r="D4" s="421"/>
      <c r="E4" s="416" t="s">
        <v>90</v>
      </c>
    </row>
    <row r="5" spans="1:6" ht="12" customHeight="1">
      <c r="A5" s="8"/>
      <c r="B5" s="419"/>
      <c r="C5" s="74">
        <v>2012</v>
      </c>
      <c r="D5" s="75">
        <v>2019</v>
      </c>
      <c r="E5" s="417"/>
    </row>
    <row r="6" spans="1:6" ht="12" customHeight="1">
      <c r="A6" s="8"/>
      <c r="B6" s="28" t="s">
        <v>97</v>
      </c>
      <c r="C6" s="80">
        <v>9457886</v>
      </c>
      <c r="D6" s="80">
        <v>13793665</v>
      </c>
      <c r="E6" s="69">
        <v>45.843003394204587</v>
      </c>
    </row>
    <row r="7" spans="1:6">
      <c r="B7" s="27" t="s">
        <v>10</v>
      </c>
      <c r="C7" s="19">
        <v>59718</v>
      </c>
      <c r="D7" s="19">
        <v>93119</v>
      </c>
      <c r="E7" s="47">
        <v>55.931210020429354</v>
      </c>
    </row>
    <row r="8" spans="1:6">
      <c r="B8" s="16" t="s">
        <v>11</v>
      </c>
      <c r="C8" s="20">
        <v>39138</v>
      </c>
      <c r="D8" s="20">
        <v>117779</v>
      </c>
      <c r="E8" s="48">
        <v>200.93259747559915</v>
      </c>
      <c r="F8" s="12"/>
    </row>
    <row r="9" spans="1:6">
      <c r="B9" s="16" t="s">
        <v>84</v>
      </c>
      <c r="C9" s="20">
        <v>468670</v>
      </c>
      <c r="D9" s="20">
        <v>535185</v>
      </c>
      <c r="E9" s="48">
        <v>14.192288817291484</v>
      </c>
    </row>
    <row r="10" spans="1:6">
      <c r="B10" s="16" t="s">
        <v>13</v>
      </c>
      <c r="C10" s="20">
        <v>194706</v>
      </c>
      <c r="D10" s="20">
        <v>285526</v>
      </c>
      <c r="E10" s="48">
        <v>46.64468480683697</v>
      </c>
    </row>
    <row r="11" spans="1:6">
      <c r="B11" s="16" t="s">
        <v>48</v>
      </c>
      <c r="C11" s="20">
        <v>959832</v>
      </c>
      <c r="D11" s="20">
        <v>1290839</v>
      </c>
      <c r="E11" s="48">
        <v>34.485930871235801</v>
      </c>
    </row>
    <row r="12" spans="1:6">
      <c r="B12" s="16" t="s">
        <v>15</v>
      </c>
      <c r="C12" s="20">
        <v>142065</v>
      </c>
      <c r="D12" s="20">
        <v>220737</v>
      </c>
      <c r="E12" s="48">
        <v>55.377468060394882</v>
      </c>
    </row>
    <row r="13" spans="1:6">
      <c r="B13" s="16" t="s">
        <v>16</v>
      </c>
      <c r="C13" s="20">
        <v>52793</v>
      </c>
      <c r="D13" s="20">
        <v>73952</v>
      </c>
      <c r="E13" s="48">
        <v>40.079177163639116</v>
      </c>
    </row>
    <row r="14" spans="1:6">
      <c r="B14" s="16" t="s">
        <v>18</v>
      </c>
      <c r="C14" s="20">
        <v>462618</v>
      </c>
      <c r="D14" s="20">
        <v>528752</v>
      </c>
      <c r="E14" s="49">
        <v>14.295595934442673</v>
      </c>
    </row>
    <row r="15" spans="1:6">
      <c r="B15" s="16" t="s">
        <v>19</v>
      </c>
      <c r="C15" s="20">
        <v>1756548</v>
      </c>
      <c r="D15" s="20">
        <v>2354916</v>
      </c>
      <c r="E15" s="49">
        <v>34.064995661946043</v>
      </c>
    </row>
    <row r="16" spans="1:6">
      <c r="B16" s="16" t="s">
        <v>20</v>
      </c>
      <c r="C16" s="20">
        <v>1030881</v>
      </c>
      <c r="D16" s="20">
        <v>2240797</v>
      </c>
      <c r="E16" s="49">
        <v>117.36718399116872</v>
      </c>
    </row>
    <row r="17" spans="2:6">
      <c r="B17" s="16" t="s">
        <v>21</v>
      </c>
      <c r="C17" s="20">
        <v>31904</v>
      </c>
      <c r="D17" s="20">
        <v>108127</v>
      </c>
      <c r="E17" s="49">
        <v>238.91361584754262</v>
      </c>
    </row>
    <row r="18" spans="2:6">
      <c r="B18" s="16" t="s">
        <v>22</v>
      </c>
      <c r="C18" s="20">
        <v>1167362</v>
      </c>
      <c r="D18" s="20">
        <v>1993225</v>
      </c>
      <c r="E18" s="49">
        <v>70.746092471743978</v>
      </c>
    </row>
    <row r="19" spans="2:6">
      <c r="B19" s="16" t="s">
        <v>23</v>
      </c>
      <c r="C19" s="20">
        <v>3923</v>
      </c>
      <c r="D19" s="20">
        <v>6240</v>
      </c>
      <c r="E19" s="49">
        <v>59.06194239102728</v>
      </c>
      <c r="F19" s="12"/>
    </row>
    <row r="20" spans="2:6">
      <c r="B20" s="16" t="s">
        <v>24</v>
      </c>
      <c r="C20" s="20">
        <v>195658</v>
      </c>
      <c r="D20" s="20">
        <v>289796</v>
      </c>
      <c r="E20" s="49">
        <v>48.113545063324779</v>
      </c>
    </row>
    <row r="21" spans="2:6">
      <c r="B21" s="16" t="s">
        <v>25</v>
      </c>
      <c r="C21" s="20">
        <v>156539</v>
      </c>
      <c r="D21" s="20">
        <v>242118</v>
      </c>
      <c r="E21" s="49">
        <v>54.669443397492003</v>
      </c>
    </row>
    <row r="22" spans="2:6">
      <c r="B22" s="16" t="s">
        <v>26</v>
      </c>
      <c r="C22" s="20">
        <v>4130</v>
      </c>
      <c r="D22" s="20">
        <v>5814</v>
      </c>
      <c r="E22" s="49">
        <v>40.774818401937047</v>
      </c>
    </row>
    <row r="23" spans="2:6">
      <c r="B23" s="16" t="s">
        <v>27</v>
      </c>
      <c r="C23" s="20">
        <v>130607</v>
      </c>
      <c r="D23" s="20">
        <v>303190</v>
      </c>
      <c r="E23" s="49">
        <v>132.13916558836814</v>
      </c>
    </row>
    <row r="24" spans="2:6">
      <c r="B24" s="16" t="s">
        <v>28</v>
      </c>
      <c r="C24" s="20">
        <v>37</v>
      </c>
      <c r="D24" s="20">
        <v>55</v>
      </c>
      <c r="E24" s="49">
        <v>48.648648648648653</v>
      </c>
    </row>
    <row r="25" spans="2:6">
      <c r="B25" s="16" t="s">
        <v>29</v>
      </c>
      <c r="C25" s="20">
        <v>48038</v>
      </c>
      <c r="D25" s="20">
        <v>68068</v>
      </c>
      <c r="E25" s="49">
        <v>41.696157208876308</v>
      </c>
    </row>
    <row r="26" spans="2:6">
      <c r="B26" s="16" t="s">
        <v>30</v>
      </c>
      <c r="C26" s="20">
        <v>533230</v>
      </c>
      <c r="D26" s="20">
        <v>671703</v>
      </c>
      <c r="E26" s="49">
        <v>25.96871893929449</v>
      </c>
    </row>
    <row r="27" spans="2:6">
      <c r="B27" s="16" t="s">
        <v>31</v>
      </c>
      <c r="C27" s="20">
        <v>655499</v>
      </c>
      <c r="D27" s="20">
        <v>507637</v>
      </c>
      <c r="E27" s="49">
        <v>-22.557166372488744</v>
      </c>
    </row>
    <row r="28" spans="2:6">
      <c r="B28" s="16" t="s">
        <v>45</v>
      </c>
      <c r="C28" s="20">
        <v>200833</v>
      </c>
      <c r="D28" s="20">
        <v>293213</v>
      </c>
      <c r="E28" s="49">
        <v>45.998416594882315</v>
      </c>
    </row>
    <row r="29" spans="2:6">
      <c r="B29" s="16" t="s">
        <v>32</v>
      </c>
      <c r="C29" s="20">
        <v>288261</v>
      </c>
      <c r="D29" s="20">
        <v>395228</v>
      </c>
      <c r="E29" s="49">
        <v>37.107690599838335</v>
      </c>
    </row>
    <row r="30" spans="2:6">
      <c r="B30" s="16" t="s">
        <v>33</v>
      </c>
      <c r="C30" s="20">
        <v>35101</v>
      </c>
      <c r="D30" s="20">
        <v>49638</v>
      </c>
      <c r="E30" s="49">
        <v>41.414774507848776</v>
      </c>
    </row>
    <row r="31" spans="2:6">
      <c r="B31" s="16" t="s">
        <v>34</v>
      </c>
      <c r="C31" s="20">
        <v>164360</v>
      </c>
      <c r="D31" s="20">
        <v>197565</v>
      </c>
      <c r="E31" s="49">
        <v>20.202604039912387</v>
      </c>
    </row>
    <row r="32" spans="2:6">
      <c r="B32" s="17" t="s">
        <v>35</v>
      </c>
      <c r="C32" s="21">
        <v>197751</v>
      </c>
      <c r="D32" s="21">
        <v>306484</v>
      </c>
      <c r="E32" s="50">
        <v>54.984804122355889</v>
      </c>
    </row>
    <row r="33" spans="1:14">
      <c r="B33" s="18" t="s">
        <v>36</v>
      </c>
      <c r="C33" s="22">
        <v>477684</v>
      </c>
      <c r="D33" s="22">
        <v>613964</v>
      </c>
      <c r="E33" s="82">
        <v>28.529320638748629</v>
      </c>
    </row>
    <row r="34" spans="1:14">
      <c r="B34" s="27" t="s">
        <v>38</v>
      </c>
      <c r="C34" s="19" t="s">
        <v>17</v>
      </c>
      <c r="D34" s="19">
        <v>5740</v>
      </c>
      <c r="E34" s="47" t="s">
        <v>17</v>
      </c>
      <c r="G34" s="14"/>
      <c r="H34" s="14"/>
      <c r="I34" s="14"/>
      <c r="J34" s="14"/>
      <c r="K34" s="14"/>
      <c r="L34" s="14"/>
      <c r="M34" s="14"/>
      <c r="N34" s="14"/>
    </row>
    <row r="35" spans="1:14">
      <c r="B35" s="4" t="s">
        <v>39</v>
      </c>
      <c r="C35" s="84">
        <v>55260</v>
      </c>
      <c r="D35" s="84">
        <v>45312</v>
      </c>
      <c r="E35" s="85">
        <v>-18.002171552660151</v>
      </c>
      <c r="G35" s="14"/>
      <c r="H35" s="14"/>
      <c r="I35" s="14"/>
      <c r="J35" s="14"/>
      <c r="K35" s="14"/>
      <c r="L35" s="14"/>
      <c r="M35" s="14"/>
      <c r="N35" s="14"/>
    </row>
    <row r="36" spans="1:14">
      <c r="B36" s="17" t="s">
        <v>40</v>
      </c>
      <c r="C36" s="21">
        <v>121213</v>
      </c>
      <c r="D36" s="21">
        <v>169030</v>
      </c>
      <c r="E36" s="79">
        <v>39.448738996642277</v>
      </c>
      <c r="G36" s="14"/>
      <c r="H36" s="4"/>
      <c r="I36" s="45"/>
      <c r="J36" s="45"/>
      <c r="K36" s="46"/>
      <c r="L36" s="14"/>
      <c r="M36" s="14"/>
      <c r="N36" s="14"/>
    </row>
    <row r="37" spans="1:14">
      <c r="B37" s="93" t="s">
        <v>37</v>
      </c>
      <c r="C37" s="94">
        <v>590011</v>
      </c>
      <c r="D37" s="94">
        <v>459275</v>
      </c>
      <c r="E37" s="95">
        <v>-22.158230948236557</v>
      </c>
      <c r="G37" s="14"/>
      <c r="H37" s="4"/>
      <c r="I37" s="45"/>
      <c r="J37" s="45"/>
      <c r="K37" s="46"/>
      <c r="L37" s="14"/>
      <c r="M37" s="14"/>
      <c r="N37" s="14"/>
    </row>
    <row r="38" spans="1:14">
      <c r="B38" s="77" t="s">
        <v>86</v>
      </c>
      <c r="C38" s="119" t="s">
        <v>17</v>
      </c>
      <c r="D38" s="118">
        <v>3711</v>
      </c>
      <c r="E38" s="78" t="s">
        <v>17</v>
      </c>
      <c r="G38" s="14"/>
      <c r="H38" s="4"/>
      <c r="I38" s="45"/>
      <c r="J38" s="45"/>
      <c r="K38" s="46"/>
      <c r="L38" s="14"/>
      <c r="M38" s="14"/>
      <c r="N38" s="14"/>
    </row>
    <row r="39" spans="1:14">
      <c r="A39" s="14"/>
      <c r="B39" s="16" t="s">
        <v>41</v>
      </c>
      <c r="C39" s="120" t="s">
        <v>17</v>
      </c>
      <c r="D39" s="86">
        <v>21266</v>
      </c>
      <c r="E39" s="48" t="s">
        <v>17</v>
      </c>
      <c r="G39" s="14"/>
      <c r="H39" s="14"/>
      <c r="I39" s="4"/>
      <c r="J39" s="45"/>
      <c r="K39" s="45"/>
      <c r="L39" s="46"/>
      <c r="M39" s="14"/>
      <c r="N39" s="14"/>
    </row>
    <row r="40" spans="1:14">
      <c r="B40" s="18" t="s">
        <v>42</v>
      </c>
      <c r="C40" s="88" t="s">
        <v>17</v>
      </c>
      <c r="D40" s="87">
        <v>551718</v>
      </c>
      <c r="E40" s="51" t="s">
        <v>17</v>
      </c>
      <c r="G40" s="14"/>
      <c r="H40" s="14"/>
      <c r="I40" s="14"/>
      <c r="J40" s="14"/>
      <c r="K40" s="14"/>
      <c r="L40" s="14"/>
      <c r="M40" s="14"/>
      <c r="N40" s="14"/>
    </row>
    <row r="41" spans="1:14" ht="15" customHeight="1">
      <c r="B41" s="55" t="s">
        <v>85</v>
      </c>
      <c r="C41" s="55"/>
      <c r="D41" s="56"/>
      <c r="E41" s="57"/>
    </row>
    <row r="42" spans="1:14" ht="15" customHeight="1">
      <c r="B42" s="58" t="s">
        <v>67</v>
      </c>
      <c r="C42" s="55"/>
      <c r="D42" s="57"/>
      <c r="E42" s="57"/>
    </row>
    <row r="43" spans="1:14">
      <c r="C43" s="5"/>
    </row>
    <row r="44" spans="1:14">
      <c r="B44" s="4"/>
      <c r="C44" s="5"/>
    </row>
    <row r="45" spans="1:14">
      <c r="B45" s="4"/>
      <c r="C45" s="5"/>
    </row>
    <row r="52" spans="1:9">
      <c r="A52" s="1" t="s">
        <v>66</v>
      </c>
    </row>
    <row r="53" spans="1:9" s="13" customFormat="1">
      <c r="A53" s="1" t="s">
        <v>128</v>
      </c>
    </row>
    <row r="55" spans="1:9">
      <c r="A55" s="44" t="s">
        <v>69</v>
      </c>
      <c r="I55" s="2"/>
    </row>
    <row r="57" spans="1:9" s="13" customFormat="1">
      <c r="A57" s="44" t="s">
        <v>0</v>
      </c>
      <c r="B57" s="43">
        <v>44210.649837962963</v>
      </c>
      <c r="I57" s="2"/>
    </row>
    <row r="58" spans="1:9" s="13" customFormat="1">
      <c r="A58" s="44" t="s">
        <v>1</v>
      </c>
      <c r="B58" s="43">
        <v>44211.298309108795</v>
      </c>
      <c r="I58" s="2"/>
    </row>
    <row r="59" spans="1:9">
      <c r="A59" s="44" t="s">
        <v>2</v>
      </c>
      <c r="B59" s="44" t="s">
        <v>3</v>
      </c>
      <c r="I59" s="2"/>
    </row>
    <row r="60" spans="1:9">
      <c r="H60" s="29"/>
      <c r="I60" s="29"/>
    </row>
    <row r="61" spans="1:9">
      <c r="A61" s="44" t="s">
        <v>4</v>
      </c>
      <c r="B61" s="44" t="s">
        <v>5</v>
      </c>
      <c r="H61" s="29"/>
      <c r="I61" s="29"/>
    </row>
    <row r="62" spans="1:9">
      <c r="A62" s="44" t="s">
        <v>6</v>
      </c>
      <c r="B62" s="44" t="s">
        <v>7</v>
      </c>
      <c r="H62" s="29"/>
      <c r="I62" s="29"/>
    </row>
    <row r="63" spans="1:9">
      <c r="A63" s="44" t="s">
        <v>8</v>
      </c>
      <c r="B63" s="44" t="s">
        <v>9</v>
      </c>
      <c r="H63" s="29"/>
      <c r="I63" s="29"/>
    </row>
    <row r="65" spans="1:4">
      <c r="A65" s="59" t="s">
        <v>54</v>
      </c>
      <c r="B65" s="61" t="s">
        <v>70</v>
      </c>
      <c r="C65" s="61" t="s">
        <v>102</v>
      </c>
      <c r="D65" s="61" t="s">
        <v>92</v>
      </c>
    </row>
    <row r="66" spans="1:4" s="13" customFormat="1">
      <c r="A66" s="59" t="s">
        <v>91</v>
      </c>
      <c r="B66" s="42">
        <v>9457886</v>
      </c>
      <c r="C66" s="42">
        <v>13793665</v>
      </c>
      <c r="D66" s="63">
        <f t="shared" ref="D66:D100" si="0">IF(OR(B66=":",C66=":"),":",100*((C66-B66)/B66))</f>
        <v>45.843003394204587</v>
      </c>
    </row>
    <row r="67" spans="1:4">
      <c r="A67" s="59" t="s">
        <v>10</v>
      </c>
      <c r="B67" s="42">
        <v>59718</v>
      </c>
      <c r="C67" s="42">
        <v>93119</v>
      </c>
      <c r="D67" s="63">
        <f t="shared" si="0"/>
        <v>55.931210020429354</v>
      </c>
    </row>
    <row r="68" spans="1:4">
      <c r="A68" s="59" t="s">
        <v>11</v>
      </c>
      <c r="B68" s="42">
        <v>39138</v>
      </c>
      <c r="C68" s="42">
        <v>117779</v>
      </c>
      <c r="D68" s="63">
        <f t="shared" si="0"/>
        <v>200.93259747559915</v>
      </c>
    </row>
    <row r="69" spans="1:4">
      <c r="A69" s="59" t="s">
        <v>84</v>
      </c>
      <c r="B69" s="42">
        <v>468670</v>
      </c>
      <c r="C69" s="42">
        <v>535185</v>
      </c>
      <c r="D69" s="63">
        <f>IF(OR(B69=":",C69=":"),":",100*((C69-B69)/B69))</f>
        <v>14.192288817291484</v>
      </c>
    </row>
    <row r="70" spans="1:4">
      <c r="A70" s="59" t="s">
        <v>13</v>
      </c>
      <c r="B70" s="42">
        <v>194706</v>
      </c>
      <c r="C70" s="42">
        <v>285526</v>
      </c>
      <c r="D70" s="63">
        <f t="shared" si="0"/>
        <v>46.64468480683697</v>
      </c>
    </row>
    <row r="71" spans="1:4">
      <c r="A71" s="59" t="s">
        <v>14</v>
      </c>
      <c r="B71" s="42">
        <v>959832</v>
      </c>
      <c r="C71" s="42">
        <v>1290839</v>
      </c>
      <c r="D71" s="63">
        <f t="shared" si="0"/>
        <v>34.485930871235801</v>
      </c>
    </row>
    <row r="72" spans="1:4">
      <c r="A72" s="59" t="s">
        <v>15</v>
      </c>
      <c r="B72" s="42">
        <v>142065</v>
      </c>
      <c r="C72" s="42">
        <v>220737</v>
      </c>
      <c r="D72" s="63">
        <f t="shared" si="0"/>
        <v>55.377468060394882</v>
      </c>
    </row>
    <row r="73" spans="1:4">
      <c r="A73" s="59" t="s">
        <v>16</v>
      </c>
      <c r="B73" s="42">
        <v>52793</v>
      </c>
      <c r="C73" s="42">
        <v>73952</v>
      </c>
      <c r="D73" s="63">
        <f t="shared" si="0"/>
        <v>40.079177163639116</v>
      </c>
    </row>
    <row r="74" spans="1:4">
      <c r="A74" s="59" t="s">
        <v>18</v>
      </c>
      <c r="B74" s="42">
        <v>462618</v>
      </c>
      <c r="C74" s="42">
        <v>528752</v>
      </c>
      <c r="D74" s="63">
        <f t="shared" si="0"/>
        <v>14.295595934442673</v>
      </c>
    </row>
    <row r="75" spans="1:4">
      <c r="A75" s="59" t="s">
        <v>19</v>
      </c>
      <c r="B75" s="42">
        <v>1756548</v>
      </c>
      <c r="C75" s="42">
        <v>2354916</v>
      </c>
      <c r="D75" s="63">
        <f t="shared" si="0"/>
        <v>34.064995661946043</v>
      </c>
    </row>
    <row r="76" spans="1:4">
      <c r="A76" s="59" t="s">
        <v>20</v>
      </c>
      <c r="B76" s="42">
        <v>1030881</v>
      </c>
      <c r="C76" s="42">
        <v>2240797</v>
      </c>
      <c r="D76" s="63">
        <f t="shared" si="0"/>
        <v>117.36718399116872</v>
      </c>
    </row>
    <row r="77" spans="1:4">
      <c r="A77" s="59" t="s">
        <v>21</v>
      </c>
      <c r="B77" s="42">
        <v>31904</v>
      </c>
      <c r="C77" s="42">
        <v>108127</v>
      </c>
      <c r="D77" s="63">
        <f t="shared" si="0"/>
        <v>238.91361584754262</v>
      </c>
    </row>
    <row r="78" spans="1:4">
      <c r="A78" s="59" t="s">
        <v>22</v>
      </c>
      <c r="B78" s="42">
        <v>1167362</v>
      </c>
      <c r="C78" s="42">
        <v>1993225</v>
      </c>
      <c r="D78" s="63">
        <f t="shared" si="0"/>
        <v>70.746092471743978</v>
      </c>
    </row>
    <row r="79" spans="1:4">
      <c r="A79" s="59" t="s">
        <v>23</v>
      </c>
      <c r="B79" s="42">
        <v>3923</v>
      </c>
      <c r="C79" s="42">
        <v>6240</v>
      </c>
      <c r="D79" s="63">
        <f t="shared" si="0"/>
        <v>59.06194239102728</v>
      </c>
    </row>
    <row r="80" spans="1:4">
      <c r="A80" s="59" t="s">
        <v>24</v>
      </c>
      <c r="B80" s="42">
        <v>195658</v>
      </c>
      <c r="C80" s="42">
        <v>289796</v>
      </c>
      <c r="D80" s="63">
        <f t="shared" si="0"/>
        <v>48.113545063324779</v>
      </c>
    </row>
    <row r="81" spans="1:4">
      <c r="A81" s="59" t="s">
        <v>25</v>
      </c>
      <c r="B81" s="42">
        <v>156539</v>
      </c>
      <c r="C81" s="42">
        <v>242118</v>
      </c>
      <c r="D81" s="63">
        <f t="shared" si="0"/>
        <v>54.669443397492003</v>
      </c>
    </row>
    <row r="82" spans="1:4">
      <c r="A82" s="59" t="s">
        <v>26</v>
      </c>
      <c r="B82" s="42">
        <v>4130</v>
      </c>
      <c r="C82" s="42">
        <v>5814</v>
      </c>
      <c r="D82" s="63">
        <f t="shared" si="0"/>
        <v>40.774818401937047</v>
      </c>
    </row>
    <row r="83" spans="1:4">
      <c r="A83" s="59" t="s">
        <v>27</v>
      </c>
      <c r="B83" s="42">
        <v>130607</v>
      </c>
      <c r="C83" s="42">
        <v>303190</v>
      </c>
      <c r="D83" s="63">
        <f t="shared" si="0"/>
        <v>132.13916558836814</v>
      </c>
    </row>
    <row r="84" spans="1:4">
      <c r="A84" s="59" t="s">
        <v>28</v>
      </c>
      <c r="B84" s="42">
        <v>37</v>
      </c>
      <c r="C84" s="42">
        <v>55</v>
      </c>
      <c r="D84" s="63">
        <f t="shared" si="0"/>
        <v>48.648648648648653</v>
      </c>
    </row>
    <row r="85" spans="1:4">
      <c r="A85" s="59" t="s">
        <v>29</v>
      </c>
      <c r="B85" s="42">
        <v>48038</v>
      </c>
      <c r="C85" s="42">
        <v>68068</v>
      </c>
      <c r="D85" s="63">
        <f t="shared" si="0"/>
        <v>41.696157208876308</v>
      </c>
    </row>
    <row r="86" spans="1:4">
      <c r="A86" s="59" t="s">
        <v>30</v>
      </c>
      <c r="B86" s="42">
        <v>533230</v>
      </c>
      <c r="C86" s="42">
        <v>671703</v>
      </c>
      <c r="D86" s="63">
        <f t="shared" si="0"/>
        <v>25.96871893929449</v>
      </c>
    </row>
    <row r="87" spans="1:4">
      <c r="A87" s="59" t="s">
        <v>31</v>
      </c>
      <c r="B87" s="42">
        <v>655499</v>
      </c>
      <c r="C87" s="42">
        <v>507637</v>
      </c>
      <c r="D87" s="63">
        <f t="shared" si="0"/>
        <v>-22.557166372488744</v>
      </c>
    </row>
    <row r="88" spans="1:4">
      <c r="A88" s="59" t="s">
        <v>45</v>
      </c>
      <c r="B88" s="42">
        <v>200833</v>
      </c>
      <c r="C88" s="42">
        <v>293213</v>
      </c>
      <c r="D88" s="63">
        <f t="shared" si="0"/>
        <v>45.998416594882315</v>
      </c>
    </row>
    <row r="89" spans="1:4">
      <c r="A89" s="59" t="s">
        <v>32</v>
      </c>
      <c r="B89" s="42">
        <v>288261</v>
      </c>
      <c r="C89" s="42">
        <v>395228</v>
      </c>
      <c r="D89" s="63">
        <f t="shared" si="0"/>
        <v>37.107690599838335</v>
      </c>
    </row>
    <row r="90" spans="1:4">
      <c r="A90" s="59" t="s">
        <v>33</v>
      </c>
      <c r="B90" s="42">
        <v>35101</v>
      </c>
      <c r="C90" s="42">
        <v>49638</v>
      </c>
      <c r="D90" s="63">
        <f t="shared" si="0"/>
        <v>41.414774507848776</v>
      </c>
    </row>
    <row r="91" spans="1:4">
      <c r="A91" s="59" t="s">
        <v>34</v>
      </c>
      <c r="B91" s="42">
        <v>164360</v>
      </c>
      <c r="C91" s="42">
        <v>197565</v>
      </c>
      <c r="D91" s="63">
        <f t="shared" si="0"/>
        <v>20.202604039912387</v>
      </c>
    </row>
    <row r="92" spans="1:4">
      <c r="A92" s="59" t="s">
        <v>35</v>
      </c>
      <c r="B92" s="42">
        <v>197751</v>
      </c>
      <c r="C92" s="42">
        <v>306484</v>
      </c>
      <c r="D92" s="63">
        <f t="shared" si="0"/>
        <v>54.984804122355889</v>
      </c>
    </row>
    <row r="93" spans="1:4">
      <c r="A93" s="59" t="s">
        <v>36</v>
      </c>
      <c r="B93" s="42">
        <v>477684</v>
      </c>
      <c r="C93" s="42">
        <v>613964</v>
      </c>
      <c r="D93" s="63">
        <f t="shared" si="0"/>
        <v>28.529320638748629</v>
      </c>
    </row>
    <row r="94" spans="1:4">
      <c r="A94" s="59" t="s">
        <v>37</v>
      </c>
      <c r="B94" s="42">
        <v>590011</v>
      </c>
      <c r="C94" s="42">
        <v>459275</v>
      </c>
      <c r="D94" s="63">
        <f t="shared" si="0"/>
        <v>-22.158230948236557</v>
      </c>
    </row>
    <row r="95" spans="1:4">
      <c r="A95" s="59" t="s">
        <v>38</v>
      </c>
      <c r="B95" s="62" t="s">
        <v>17</v>
      </c>
      <c r="C95" s="42">
        <v>5740</v>
      </c>
      <c r="D95" s="63" t="str">
        <f t="shared" si="0"/>
        <v>:</v>
      </c>
    </row>
    <row r="96" spans="1:4">
      <c r="A96" s="59" t="s">
        <v>39</v>
      </c>
      <c r="B96" s="42">
        <v>55260</v>
      </c>
      <c r="C96" s="42">
        <v>45312</v>
      </c>
      <c r="D96" s="63">
        <f t="shared" si="0"/>
        <v>-18.002171552660151</v>
      </c>
    </row>
    <row r="97" spans="1:4">
      <c r="A97" s="59" t="s">
        <v>40</v>
      </c>
      <c r="B97" s="42">
        <v>121213</v>
      </c>
      <c r="C97" s="42">
        <v>169030</v>
      </c>
      <c r="D97" s="63">
        <f t="shared" si="0"/>
        <v>39.448738996642277</v>
      </c>
    </row>
    <row r="98" spans="1:4">
      <c r="A98" s="59" t="s">
        <v>86</v>
      </c>
      <c r="B98" s="62" t="s">
        <v>17</v>
      </c>
      <c r="C98" s="42">
        <v>3711</v>
      </c>
      <c r="D98" s="63" t="str">
        <f t="shared" si="0"/>
        <v>:</v>
      </c>
    </row>
    <row r="99" spans="1:4">
      <c r="A99" s="59" t="s">
        <v>41</v>
      </c>
      <c r="B99" s="62" t="s">
        <v>17</v>
      </c>
      <c r="C99" s="42">
        <v>21266</v>
      </c>
      <c r="D99" s="63" t="str">
        <f t="shared" si="0"/>
        <v>:</v>
      </c>
    </row>
    <row r="100" spans="1:4">
      <c r="A100" s="59" t="s">
        <v>42</v>
      </c>
      <c r="B100" s="62" t="s">
        <v>17</v>
      </c>
      <c r="C100" s="42">
        <v>551718</v>
      </c>
      <c r="D100" s="63" t="str">
        <f t="shared" si="0"/>
        <v>:</v>
      </c>
    </row>
    <row r="102" spans="1:4">
      <c r="A102" s="44" t="s">
        <v>43</v>
      </c>
    </row>
    <row r="103" spans="1:4">
      <c r="A103" s="44" t="s">
        <v>17</v>
      </c>
      <c r="B103" s="44" t="s">
        <v>44</v>
      </c>
    </row>
  </sheetData>
  <mergeCells count="3">
    <mergeCell ref="E4:E5"/>
    <mergeCell ref="B4:B5"/>
    <mergeCell ref="C4:D4"/>
  </mergeCells>
  <hyperlinks>
    <hyperlink ref="A5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2:R93"/>
  <sheetViews>
    <sheetView showGridLines="0" zoomScaleNormal="100" workbookViewId="0"/>
  </sheetViews>
  <sheetFormatPr defaultColWidth="11.7265625" defaultRowHeight="11.5"/>
  <cols>
    <col min="1" max="16384" width="11.7265625" style="1"/>
  </cols>
  <sheetData>
    <row r="2" spans="3:8">
      <c r="C2" s="9"/>
      <c r="D2" s="9"/>
      <c r="E2" s="9"/>
      <c r="F2" s="9"/>
      <c r="G2" s="9"/>
      <c r="H2" s="9"/>
    </row>
    <row r="3" spans="3:8">
      <c r="C3" s="6"/>
    </row>
    <row r="18" spans="2:11">
      <c r="J18" s="23"/>
      <c r="K18" s="23"/>
    </row>
    <row r="19" spans="2:11">
      <c r="J19" s="23"/>
      <c r="K19" s="23"/>
    </row>
    <row r="20" spans="2:11">
      <c r="J20" s="23"/>
      <c r="K20" s="23"/>
    </row>
    <row r="21" spans="2:11">
      <c r="J21" s="23">
        <v>17</v>
      </c>
      <c r="K21" s="23"/>
    </row>
    <row r="22" spans="2:11">
      <c r="J22" s="23">
        <v>14</v>
      </c>
      <c r="K22" s="23"/>
    </row>
    <row r="23" spans="2:11">
      <c r="J23" s="23">
        <v>11</v>
      </c>
      <c r="K23" s="23"/>
    </row>
    <row r="24" spans="2:11">
      <c r="J24" s="23">
        <v>10</v>
      </c>
      <c r="K24" s="23"/>
    </row>
    <row r="25" spans="2:11">
      <c r="B25" s="6"/>
      <c r="J25" s="23"/>
      <c r="K25" s="23"/>
    </row>
    <row r="26" spans="2:11" ht="12">
      <c r="B26" s="7"/>
      <c r="J26" s="23"/>
      <c r="K26" s="23"/>
    </row>
    <row r="27" spans="2:11" ht="12">
      <c r="B27" s="7"/>
      <c r="J27" s="23"/>
      <c r="K27" s="23"/>
    </row>
    <row r="28" spans="2:11">
      <c r="J28" s="23"/>
      <c r="K28" s="23"/>
    </row>
    <row r="29" spans="2:11">
      <c r="J29" s="23"/>
      <c r="K29" s="23"/>
    </row>
    <row r="32" spans="2:11" ht="12">
      <c r="B32" s="7"/>
    </row>
    <row r="35" spans="2:4" ht="15" customHeight="1"/>
    <row r="36" spans="2:4" ht="12">
      <c r="B36" s="71"/>
      <c r="C36" s="72"/>
      <c r="D36" s="13"/>
    </row>
    <row r="37" spans="2:4" ht="12">
      <c r="B37" s="4"/>
      <c r="C37" s="7"/>
    </row>
    <row r="38" spans="2:4" ht="12">
      <c r="B38" s="4"/>
      <c r="C38" s="7"/>
    </row>
    <row r="39" spans="2:4" ht="12">
      <c r="B39" s="4"/>
      <c r="C39" s="7"/>
    </row>
    <row r="40" spans="2:4" ht="12">
      <c r="B40" s="4"/>
      <c r="C40" s="7"/>
    </row>
    <row r="41" spans="2:4" ht="12">
      <c r="B41" s="4"/>
      <c r="C41" s="7"/>
    </row>
    <row r="42" spans="2:4" ht="12">
      <c r="B42" s="4"/>
      <c r="C42" s="7"/>
    </row>
    <row r="43" spans="2:4" ht="12">
      <c r="B43" s="4"/>
      <c r="C43" s="7"/>
    </row>
    <row r="44" spans="2:4" ht="12">
      <c r="B44" s="4"/>
      <c r="C44" s="7"/>
    </row>
    <row r="45" spans="2:4" ht="12">
      <c r="B45" s="4"/>
      <c r="C45" s="7"/>
    </row>
    <row r="46" spans="2:4">
      <c r="B46" s="4"/>
      <c r="C46" s="5"/>
    </row>
    <row r="49" spans="1:18">
      <c r="A49" s="1" t="s">
        <v>66</v>
      </c>
    </row>
    <row r="50" spans="1:18" s="13" customFormat="1">
      <c r="A50" s="44" t="s">
        <v>129</v>
      </c>
    </row>
    <row r="52" spans="1:18">
      <c r="A52" s="44" t="s">
        <v>69</v>
      </c>
    </row>
    <row r="54" spans="1:18" s="13" customFormat="1">
      <c r="A54" s="44" t="s">
        <v>99</v>
      </c>
      <c r="B54" s="43">
        <v>44210.649837962963</v>
      </c>
    </row>
    <row r="55" spans="1:18" s="13" customFormat="1">
      <c r="A55" s="44" t="s">
        <v>100</v>
      </c>
      <c r="B55" s="43">
        <v>44211.298309108795</v>
      </c>
    </row>
    <row r="56" spans="1:18">
      <c r="A56" s="44" t="s">
        <v>2</v>
      </c>
      <c r="B56" s="44" t="s">
        <v>3</v>
      </c>
    </row>
    <row r="58" spans="1:18">
      <c r="A58" s="44" t="s">
        <v>4</v>
      </c>
      <c r="B58" s="44" t="s">
        <v>5</v>
      </c>
    </row>
    <row r="59" spans="1:18">
      <c r="A59" s="44" t="s">
        <v>6</v>
      </c>
      <c r="B59" s="44" t="s">
        <v>7</v>
      </c>
    </row>
    <row r="60" spans="1:18">
      <c r="A60" s="44" t="s">
        <v>8</v>
      </c>
      <c r="B60" s="44" t="s">
        <v>9</v>
      </c>
      <c r="Q60" s="9" t="s">
        <v>95</v>
      </c>
    </row>
    <row r="61" spans="1:18">
      <c r="E61" s="14"/>
      <c r="Q61" s="76" t="s">
        <v>96</v>
      </c>
    </row>
    <row r="62" spans="1:18">
      <c r="A62" s="59" t="s">
        <v>54</v>
      </c>
      <c r="B62" s="61">
        <v>2019</v>
      </c>
      <c r="E62" s="41"/>
      <c r="F62" s="67" t="s">
        <v>93</v>
      </c>
      <c r="G62" s="67" t="s">
        <v>94</v>
      </c>
      <c r="I62" s="41"/>
      <c r="J62" s="67" t="s">
        <v>93</v>
      </c>
      <c r="K62" s="67" t="s">
        <v>94</v>
      </c>
      <c r="L62" s="31"/>
      <c r="M62" s="41"/>
      <c r="N62" s="67" t="s">
        <v>93</v>
      </c>
      <c r="O62" s="67" t="s">
        <v>94</v>
      </c>
      <c r="Q62" s="41"/>
      <c r="R62" s="67" t="s">
        <v>94</v>
      </c>
    </row>
    <row r="63" spans="1:18">
      <c r="A63" s="59" t="s">
        <v>91</v>
      </c>
      <c r="B63" s="42">
        <v>13793665</v>
      </c>
      <c r="E63" s="41" t="s">
        <v>91</v>
      </c>
      <c r="F63" s="42">
        <f>B63</f>
        <v>13793665</v>
      </c>
      <c r="G63" s="34">
        <f>IF(OR(F63=":",$F$63=":"),":",100*(F63/$F$63))</f>
        <v>100</v>
      </c>
      <c r="I63" s="41" t="s">
        <v>19</v>
      </c>
      <c r="J63" s="42">
        <v>2354916</v>
      </c>
      <c r="K63" s="34">
        <v>17.072445938044748</v>
      </c>
      <c r="L63" s="15"/>
      <c r="M63" s="41" t="s">
        <v>19</v>
      </c>
      <c r="N63" s="42">
        <v>2354916</v>
      </c>
      <c r="O63" s="34">
        <v>17.072445938044748</v>
      </c>
      <c r="Q63" s="41" t="s">
        <v>19</v>
      </c>
      <c r="R63" s="34">
        <v>17.072445938044748</v>
      </c>
    </row>
    <row r="64" spans="1:18">
      <c r="A64" s="59" t="s">
        <v>10</v>
      </c>
      <c r="B64" s="42">
        <v>93119</v>
      </c>
      <c r="E64" s="41" t="s">
        <v>10</v>
      </c>
      <c r="F64" s="42">
        <f t="shared" ref="F64:F89" si="0">B64</f>
        <v>93119</v>
      </c>
      <c r="G64" s="34">
        <f t="shared" ref="G64:G90" si="1">IF(OR(F64=":",$F$63=":"),":",100*(F64/$F$63))</f>
        <v>0.67508526559112458</v>
      </c>
      <c r="I64" s="41" t="s">
        <v>20</v>
      </c>
      <c r="J64" s="42">
        <v>2240797</v>
      </c>
      <c r="K64" s="34">
        <v>16.245116870679404</v>
      </c>
      <c r="L64" s="30"/>
      <c r="M64" s="41" t="s">
        <v>20</v>
      </c>
      <c r="N64" s="42">
        <v>2240797</v>
      </c>
      <c r="O64" s="34">
        <v>16.245116870679404</v>
      </c>
      <c r="Q64" s="41" t="s">
        <v>20</v>
      </c>
      <c r="R64" s="34">
        <v>16.245116870679404</v>
      </c>
    </row>
    <row r="65" spans="1:18">
      <c r="A65" s="59" t="s">
        <v>11</v>
      </c>
      <c r="B65" s="42">
        <v>117779</v>
      </c>
      <c r="E65" s="41" t="s">
        <v>11</v>
      </c>
      <c r="F65" s="42">
        <f t="shared" si="0"/>
        <v>117779</v>
      </c>
      <c r="G65" s="34">
        <f>IF(OR(F65=":",$F$63=":"),":",100*(F65/$F$63))</f>
        <v>0.85386298710313757</v>
      </c>
      <c r="I65" s="41" t="s">
        <v>22</v>
      </c>
      <c r="J65" s="42">
        <v>1993225</v>
      </c>
      <c r="K65" s="34">
        <v>14.450292942448581</v>
      </c>
      <c r="L65" s="30"/>
      <c r="M65" s="41" t="s">
        <v>22</v>
      </c>
      <c r="N65" s="42">
        <v>1993225</v>
      </c>
      <c r="O65" s="34">
        <v>14.450292942448581</v>
      </c>
      <c r="Q65" s="41" t="s">
        <v>22</v>
      </c>
      <c r="R65" s="34">
        <v>14.450292942448581</v>
      </c>
    </row>
    <row r="66" spans="1:18">
      <c r="A66" s="59" t="s">
        <v>84</v>
      </c>
      <c r="B66" s="42">
        <v>535185</v>
      </c>
      <c r="E66" s="41" t="s">
        <v>84</v>
      </c>
      <c r="F66" s="42">
        <f t="shared" si="0"/>
        <v>535185</v>
      </c>
      <c r="G66" s="34">
        <f t="shared" si="1"/>
        <v>3.8799332882160038</v>
      </c>
      <c r="I66" s="41" t="s">
        <v>48</v>
      </c>
      <c r="J66" s="42">
        <v>1290839</v>
      </c>
      <c r="K66" s="34">
        <v>9.3582017542110822</v>
      </c>
      <c r="L66" s="30"/>
      <c r="M66" s="41" t="s">
        <v>48</v>
      </c>
      <c r="N66" s="42">
        <v>1290839</v>
      </c>
      <c r="O66" s="34">
        <v>9.3582017542110822</v>
      </c>
      <c r="Q66" s="41" t="s">
        <v>48</v>
      </c>
      <c r="R66" s="34">
        <v>9.3582017542110822</v>
      </c>
    </row>
    <row r="67" spans="1:18">
      <c r="A67" s="59" t="s">
        <v>13</v>
      </c>
      <c r="B67" s="42">
        <v>285526</v>
      </c>
      <c r="E67" s="41" t="s">
        <v>13</v>
      </c>
      <c r="F67" s="42">
        <f t="shared" si="0"/>
        <v>285526</v>
      </c>
      <c r="G67" s="34">
        <f t="shared" si="1"/>
        <v>2.0699792259707626</v>
      </c>
      <c r="I67" s="41" t="s">
        <v>30</v>
      </c>
      <c r="J67" s="42">
        <v>671703</v>
      </c>
      <c r="K67" s="34">
        <v>4.8696484944356699</v>
      </c>
      <c r="L67" s="30"/>
      <c r="M67" s="41" t="s">
        <v>30</v>
      </c>
      <c r="N67" s="42">
        <v>671703</v>
      </c>
      <c r="O67" s="34">
        <v>4.8696484944356699</v>
      </c>
      <c r="Q67" s="41" t="s">
        <v>30</v>
      </c>
      <c r="R67" s="34">
        <v>4.8696484944356699</v>
      </c>
    </row>
    <row r="68" spans="1:18">
      <c r="A68" s="59" t="s">
        <v>14</v>
      </c>
      <c r="B68" s="42">
        <v>1290839</v>
      </c>
      <c r="E68" s="41" t="s">
        <v>48</v>
      </c>
      <c r="F68" s="42">
        <f t="shared" si="0"/>
        <v>1290839</v>
      </c>
      <c r="G68" s="34">
        <f t="shared" si="1"/>
        <v>9.3582017542110822</v>
      </c>
      <c r="I68" s="41" t="s">
        <v>36</v>
      </c>
      <c r="J68" s="42">
        <v>613964</v>
      </c>
      <c r="K68" s="34">
        <v>4.4510577863098746</v>
      </c>
      <c r="L68" s="30"/>
      <c r="M68" s="41" t="s">
        <v>36</v>
      </c>
      <c r="N68" s="42">
        <v>613964</v>
      </c>
      <c r="O68" s="34">
        <v>4.4510577863098746</v>
      </c>
      <c r="Q68" s="41" t="s">
        <v>36</v>
      </c>
      <c r="R68" s="34">
        <v>4.4510577863098746</v>
      </c>
    </row>
    <row r="69" spans="1:18">
      <c r="A69" s="59" t="s">
        <v>15</v>
      </c>
      <c r="B69" s="42">
        <v>220737</v>
      </c>
      <c r="E69" s="41" t="s">
        <v>15</v>
      </c>
      <c r="F69" s="42">
        <f t="shared" si="0"/>
        <v>220737</v>
      </c>
      <c r="G69" s="34">
        <f t="shared" si="1"/>
        <v>1.6002780986779077</v>
      </c>
      <c r="I69" s="41" t="s">
        <v>84</v>
      </c>
      <c r="J69" s="42">
        <v>535185</v>
      </c>
      <c r="K69" s="34">
        <v>3.8799332882160038</v>
      </c>
      <c r="L69" s="30"/>
      <c r="M69" s="41" t="s">
        <v>84</v>
      </c>
      <c r="N69" s="42">
        <v>535185</v>
      </c>
      <c r="O69" s="34">
        <v>3.8799332882160038</v>
      </c>
      <c r="Q69" s="41" t="s">
        <v>84</v>
      </c>
      <c r="R69" s="34">
        <v>3.8799332882160038</v>
      </c>
    </row>
    <row r="70" spans="1:18">
      <c r="A70" s="59" t="s">
        <v>16</v>
      </c>
      <c r="B70" s="42">
        <v>73952</v>
      </c>
      <c r="E70" s="41" t="s">
        <v>16</v>
      </c>
      <c r="F70" s="42">
        <f t="shared" si="0"/>
        <v>73952</v>
      </c>
      <c r="G70" s="34">
        <f t="shared" si="1"/>
        <v>0.53613017280033981</v>
      </c>
      <c r="I70" s="41" t="s">
        <v>18</v>
      </c>
      <c r="J70" s="42">
        <v>528752</v>
      </c>
      <c r="K70" s="34">
        <v>3.8332959369391677</v>
      </c>
      <c r="L70" s="30"/>
      <c r="M70" s="41" t="s">
        <v>18</v>
      </c>
      <c r="N70" s="42">
        <v>528752</v>
      </c>
      <c r="O70" s="34">
        <v>3.8332959369391677</v>
      </c>
      <c r="Q70" s="41" t="s">
        <v>18</v>
      </c>
      <c r="R70" s="34">
        <v>3.8332959369391677</v>
      </c>
    </row>
    <row r="71" spans="1:18">
      <c r="A71" s="59" t="s">
        <v>18</v>
      </c>
      <c r="B71" s="42">
        <v>528752</v>
      </c>
      <c r="E71" s="41" t="s">
        <v>18</v>
      </c>
      <c r="F71" s="42">
        <f t="shared" si="0"/>
        <v>528752</v>
      </c>
      <c r="G71" s="34">
        <f t="shared" si="1"/>
        <v>3.8332959369391677</v>
      </c>
      <c r="I71" s="41" t="s">
        <v>31</v>
      </c>
      <c r="J71" s="42">
        <v>507637</v>
      </c>
      <c r="K71" s="34">
        <v>3.6802184191076122</v>
      </c>
      <c r="L71" s="30"/>
      <c r="M71" s="41" t="s">
        <v>31</v>
      </c>
      <c r="N71" s="42">
        <v>507637</v>
      </c>
      <c r="O71" s="34">
        <v>3.6802184191076122</v>
      </c>
      <c r="Q71" s="41" t="s">
        <v>31</v>
      </c>
      <c r="R71" s="34">
        <v>3.6802184191076122</v>
      </c>
    </row>
    <row r="72" spans="1:18">
      <c r="A72" s="59" t="s">
        <v>19</v>
      </c>
      <c r="B72" s="42">
        <v>2354916</v>
      </c>
      <c r="E72" s="41" t="s">
        <v>19</v>
      </c>
      <c r="F72" s="42">
        <f t="shared" si="0"/>
        <v>2354916</v>
      </c>
      <c r="G72" s="34">
        <f t="shared" si="1"/>
        <v>17.072445938044748</v>
      </c>
      <c r="I72" s="41" t="s">
        <v>32</v>
      </c>
      <c r="J72" s="42">
        <v>395228</v>
      </c>
      <c r="K72" s="34">
        <v>2.8652863470295964</v>
      </c>
      <c r="L72" s="30"/>
      <c r="M72" s="41" t="s">
        <v>32</v>
      </c>
      <c r="N72" s="42">
        <v>395228</v>
      </c>
      <c r="O72" s="34">
        <v>2.8652863470295964</v>
      </c>
      <c r="Q72" s="41" t="s">
        <v>32</v>
      </c>
      <c r="R72" s="34">
        <v>2.8652863470295964</v>
      </c>
    </row>
    <row r="73" spans="1:18">
      <c r="A73" s="59" t="s">
        <v>20</v>
      </c>
      <c r="B73" s="42">
        <v>2240797</v>
      </c>
      <c r="E73" s="41" t="s">
        <v>20</v>
      </c>
      <c r="F73" s="42">
        <f t="shared" si="0"/>
        <v>2240797</v>
      </c>
      <c r="G73" s="34">
        <f t="shared" si="1"/>
        <v>16.245116870679404</v>
      </c>
      <c r="I73" s="41" t="s">
        <v>35</v>
      </c>
      <c r="J73" s="42">
        <v>306484</v>
      </c>
      <c r="K73" s="34">
        <v>2.2219185401414343</v>
      </c>
      <c r="L73" s="30"/>
      <c r="M73" s="41" t="s">
        <v>46</v>
      </c>
      <c r="N73" s="52">
        <f>SUM(J73:J89)</f>
        <v>2661421</v>
      </c>
      <c r="O73" s="34">
        <f>IF(OR(F63=":",N73=":"),":",100*(N73/F63))</f>
        <v>19.294516721987957</v>
      </c>
      <c r="Q73" s="41" t="s">
        <v>46</v>
      </c>
      <c r="R73" s="34">
        <v>19.294516721987957</v>
      </c>
    </row>
    <row r="74" spans="1:18" ht="15" customHeight="1">
      <c r="A74" s="59" t="s">
        <v>21</v>
      </c>
      <c r="B74" s="42">
        <v>108127</v>
      </c>
      <c r="E74" s="41" t="s">
        <v>21</v>
      </c>
      <c r="F74" s="42">
        <f t="shared" si="0"/>
        <v>108127</v>
      </c>
      <c r="G74" s="34">
        <f t="shared" si="1"/>
        <v>0.78388883592576741</v>
      </c>
      <c r="I74" s="41" t="s">
        <v>27</v>
      </c>
      <c r="J74" s="42">
        <v>303190</v>
      </c>
      <c r="K74" s="34">
        <v>2.1980380123774212</v>
      </c>
      <c r="L74" s="30"/>
      <c r="M74" s="73"/>
      <c r="Q74" s="73" t="s">
        <v>67</v>
      </c>
    </row>
    <row r="75" spans="1:18">
      <c r="A75" s="59" t="s">
        <v>22</v>
      </c>
      <c r="B75" s="42">
        <v>1993225</v>
      </c>
      <c r="E75" s="41" t="s">
        <v>22</v>
      </c>
      <c r="F75" s="42">
        <f t="shared" si="0"/>
        <v>1993225</v>
      </c>
      <c r="G75" s="34">
        <f>IF(OR(F75=":",$F$63=":"),":",100*(F75/$F$63))</f>
        <v>14.450292942448581</v>
      </c>
      <c r="I75" s="41" t="s">
        <v>45</v>
      </c>
      <c r="J75" s="42">
        <v>293213</v>
      </c>
      <c r="K75" s="34">
        <v>2.1257077071249739</v>
      </c>
      <c r="L75" s="30"/>
    </row>
    <row r="76" spans="1:18">
      <c r="A76" s="59" t="s">
        <v>23</v>
      </c>
      <c r="B76" s="42">
        <v>6240</v>
      </c>
      <c r="E76" s="41" t="s">
        <v>23</v>
      </c>
      <c r="F76" s="42">
        <f t="shared" si="0"/>
        <v>6240</v>
      </c>
      <c r="G76" s="34">
        <f t="shared" si="1"/>
        <v>4.5238158241482591E-2</v>
      </c>
      <c r="I76" s="41" t="s">
        <v>24</v>
      </c>
      <c r="J76" s="42">
        <v>289796</v>
      </c>
      <c r="K76" s="34">
        <v>2.100935465664854</v>
      </c>
      <c r="L76" s="30"/>
    </row>
    <row r="77" spans="1:18">
      <c r="A77" s="59" t="s">
        <v>24</v>
      </c>
      <c r="B77" s="42">
        <v>289796</v>
      </c>
      <c r="E77" s="41" t="s">
        <v>24</v>
      </c>
      <c r="F77" s="42">
        <f t="shared" si="0"/>
        <v>289796</v>
      </c>
      <c r="G77" s="34">
        <f t="shared" si="1"/>
        <v>2.100935465664854</v>
      </c>
      <c r="I77" s="41" t="s">
        <v>13</v>
      </c>
      <c r="J77" s="42">
        <v>285526</v>
      </c>
      <c r="K77" s="34">
        <v>2.0699792259707626</v>
      </c>
      <c r="L77" s="30"/>
      <c r="M77" s="30"/>
    </row>
    <row r="78" spans="1:18">
      <c r="A78" s="59" t="s">
        <v>25</v>
      </c>
      <c r="B78" s="42">
        <v>242118</v>
      </c>
      <c r="E78" s="41" t="s">
        <v>25</v>
      </c>
      <c r="F78" s="42">
        <f t="shared" si="0"/>
        <v>242118</v>
      </c>
      <c r="G78" s="34">
        <f t="shared" si="1"/>
        <v>1.755284037998603</v>
      </c>
      <c r="I78" s="41" t="s">
        <v>25</v>
      </c>
      <c r="J78" s="42">
        <v>242118</v>
      </c>
      <c r="K78" s="34">
        <v>1.755284037998603</v>
      </c>
      <c r="L78" s="30"/>
      <c r="M78" s="30"/>
    </row>
    <row r="79" spans="1:18">
      <c r="A79" s="59" t="s">
        <v>26</v>
      </c>
      <c r="B79" s="42">
        <v>5814</v>
      </c>
      <c r="E79" s="41" t="s">
        <v>26</v>
      </c>
      <c r="F79" s="42">
        <f t="shared" si="0"/>
        <v>5814</v>
      </c>
      <c r="G79" s="34">
        <f t="shared" si="1"/>
        <v>4.214978397691984E-2</v>
      </c>
      <c r="I79" s="41" t="s">
        <v>15</v>
      </c>
      <c r="J79" s="42">
        <v>220737</v>
      </c>
      <c r="K79" s="34">
        <v>1.6002780986779077</v>
      </c>
      <c r="L79" s="30"/>
      <c r="M79" s="30"/>
    </row>
    <row r="80" spans="1:18">
      <c r="A80" s="59" t="s">
        <v>27</v>
      </c>
      <c r="B80" s="42">
        <v>303190</v>
      </c>
      <c r="E80" s="41" t="s">
        <v>27</v>
      </c>
      <c r="F80" s="42">
        <f t="shared" si="0"/>
        <v>303190</v>
      </c>
      <c r="G80" s="34">
        <f t="shared" si="1"/>
        <v>2.1980380123774212</v>
      </c>
      <c r="I80" s="41" t="s">
        <v>34</v>
      </c>
      <c r="J80" s="42">
        <v>197565</v>
      </c>
      <c r="K80" s="34">
        <v>1.4322879379773252</v>
      </c>
      <c r="L80" s="30"/>
      <c r="M80" s="30"/>
    </row>
    <row r="81" spans="1:13">
      <c r="A81" s="59" t="s">
        <v>28</v>
      </c>
      <c r="B81" s="42">
        <v>55</v>
      </c>
      <c r="E81" s="41" t="s">
        <v>28</v>
      </c>
      <c r="F81" s="42">
        <f t="shared" si="0"/>
        <v>55</v>
      </c>
      <c r="G81" s="34">
        <f t="shared" si="1"/>
        <v>3.987337665515293E-4</v>
      </c>
      <c r="I81" s="41" t="s">
        <v>11</v>
      </c>
      <c r="J81" s="42">
        <v>117779</v>
      </c>
      <c r="K81" s="34">
        <v>0.85386298710313757</v>
      </c>
      <c r="L81" s="30"/>
      <c r="M81" s="30"/>
    </row>
    <row r="82" spans="1:13">
      <c r="A82" s="59" t="s">
        <v>29</v>
      </c>
      <c r="B82" s="42">
        <v>68068</v>
      </c>
      <c r="E82" s="41" t="s">
        <v>29</v>
      </c>
      <c r="F82" s="42">
        <f t="shared" si="0"/>
        <v>68068</v>
      </c>
      <c r="G82" s="34">
        <f t="shared" si="1"/>
        <v>0.49347290948417261</v>
      </c>
      <c r="I82" s="41" t="s">
        <v>21</v>
      </c>
      <c r="J82" s="42">
        <v>108127</v>
      </c>
      <c r="K82" s="34">
        <v>0.78388883592576741</v>
      </c>
      <c r="L82" s="30"/>
      <c r="M82" s="30"/>
    </row>
    <row r="83" spans="1:13">
      <c r="A83" s="59" t="s">
        <v>30</v>
      </c>
      <c r="B83" s="42">
        <v>671703</v>
      </c>
      <c r="E83" s="41" t="s">
        <v>30</v>
      </c>
      <c r="F83" s="42">
        <f t="shared" si="0"/>
        <v>671703</v>
      </c>
      <c r="G83" s="34">
        <f t="shared" si="1"/>
        <v>4.8696484944356699</v>
      </c>
      <c r="I83" s="41" t="s">
        <v>10</v>
      </c>
      <c r="J83" s="42">
        <v>93119</v>
      </c>
      <c r="K83" s="34">
        <v>0.67508526559112458</v>
      </c>
      <c r="L83" s="30"/>
      <c r="M83" s="30"/>
    </row>
    <row r="84" spans="1:13">
      <c r="A84" s="59" t="s">
        <v>31</v>
      </c>
      <c r="B84" s="42">
        <v>507637</v>
      </c>
      <c r="E84" s="41" t="s">
        <v>31</v>
      </c>
      <c r="F84" s="42">
        <f t="shared" si="0"/>
        <v>507637</v>
      </c>
      <c r="G84" s="34">
        <f t="shared" si="1"/>
        <v>3.6802184191076122</v>
      </c>
      <c r="I84" s="41" t="s">
        <v>16</v>
      </c>
      <c r="J84" s="42">
        <v>73952</v>
      </c>
      <c r="K84" s="34">
        <v>0.53613017280033981</v>
      </c>
      <c r="L84" s="30"/>
      <c r="M84" s="30"/>
    </row>
    <row r="85" spans="1:13">
      <c r="A85" s="59" t="s">
        <v>45</v>
      </c>
      <c r="B85" s="42">
        <v>293213</v>
      </c>
      <c r="E85" s="41" t="s">
        <v>45</v>
      </c>
      <c r="F85" s="42">
        <f t="shared" si="0"/>
        <v>293213</v>
      </c>
      <c r="G85" s="34">
        <f t="shared" si="1"/>
        <v>2.1257077071249739</v>
      </c>
      <c r="I85" s="41" t="s">
        <v>29</v>
      </c>
      <c r="J85" s="42">
        <v>68068</v>
      </c>
      <c r="K85" s="34">
        <v>0.49347290948417261</v>
      </c>
      <c r="L85" s="30"/>
      <c r="M85" s="30"/>
    </row>
    <row r="86" spans="1:13">
      <c r="A86" s="59" t="s">
        <v>32</v>
      </c>
      <c r="B86" s="42">
        <v>395228</v>
      </c>
      <c r="E86" s="41" t="s">
        <v>32</v>
      </c>
      <c r="F86" s="42">
        <f t="shared" si="0"/>
        <v>395228</v>
      </c>
      <c r="G86" s="34">
        <f t="shared" si="1"/>
        <v>2.8652863470295964</v>
      </c>
      <c r="I86" s="41" t="s">
        <v>33</v>
      </c>
      <c r="J86" s="42">
        <v>49638</v>
      </c>
      <c r="K86" s="34">
        <v>0.35986084916517835</v>
      </c>
      <c r="L86" s="30"/>
      <c r="M86" s="30"/>
    </row>
    <row r="87" spans="1:13">
      <c r="A87" s="59" t="s">
        <v>33</v>
      </c>
      <c r="B87" s="42">
        <v>49638</v>
      </c>
      <c r="E87" s="41" t="s">
        <v>33</v>
      </c>
      <c r="F87" s="42">
        <f t="shared" si="0"/>
        <v>49638</v>
      </c>
      <c r="G87" s="34">
        <f t="shared" si="1"/>
        <v>0.35986084916517835</v>
      </c>
      <c r="I87" s="41" t="s">
        <v>23</v>
      </c>
      <c r="J87" s="42">
        <v>6240</v>
      </c>
      <c r="K87" s="34">
        <v>4.5238158241482591E-2</v>
      </c>
      <c r="L87" s="30"/>
      <c r="M87" s="30"/>
    </row>
    <row r="88" spans="1:13">
      <c r="A88" s="59" t="s">
        <v>34</v>
      </c>
      <c r="B88" s="42">
        <v>197565</v>
      </c>
      <c r="E88" s="41" t="s">
        <v>34</v>
      </c>
      <c r="F88" s="42">
        <f t="shared" si="0"/>
        <v>197565</v>
      </c>
      <c r="G88" s="34">
        <f t="shared" si="1"/>
        <v>1.4322879379773252</v>
      </c>
      <c r="I88" s="41" t="s">
        <v>26</v>
      </c>
      <c r="J88" s="42">
        <v>5814</v>
      </c>
      <c r="K88" s="34">
        <v>4.214978397691984E-2</v>
      </c>
      <c r="L88" s="30"/>
      <c r="M88" s="30"/>
    </row>
    <row r="89" spans="1:13">
      <c r="A89" s="59" t="s">
        <v>35</v>
      </c>
      <c r="B89" s="42">
        <v>306484</v>
      </c>
      <c r="E89" s="41" t="s">
        <v>35</v>
      </c>
      <c r="F89" s="42">
        <f t="shared" si="0"/>
        <v>306484</v>
      </c>
      <c r="G89" s="34">
        <f t="shared" si="1"/>
        <v>2.2219185401414343</v>
      </c>
      <c r="I89" s="41" t="s">
        <v>28</v>
      </c>
      <c r="J89" s="42">
        <v>55</v>
      </c>
      <c r="K89" s="34">
        <v>3.987337665515293E-4</v>
      </c>
      <c r="L89" s="30"/>
      <c r="M89" s="30"/>
    </row>
    <row r="90" spans="1:13">
      <c r="A90" s="59" t="s">
        <v>36</v>
      </c>
      <c r="B90" s="42">
        <v>613964</v>
      </c>
      <c r="E90" s="41" t="s">
        <v>36</v>
      </c>
      <c r="F90" s="42">
        <f>B90</f>
        <v>613964</v>
      </c>
      <c r="G90" s="34">
        <f t="shared" si="1"/>
        <v>4.4510577863098746</v>
      </c>
      <c r="L90" s="30"/>
      <c r="M90" s="30"/>
    </row>
    <row r="92" spans="1:13">
      <c r="A92" s="44" t="s">
        <v>43</v>
      </c>
    </row>
    <row r="93" spans="1:13">
      <c r="A93" s="44" t="s">
        <v>17</v>
      </c>
      <c r="B93" s="44" t="s">
        <v>44</v>
      </c>
    </row>
  </sheetData>
  <sortState ref="I63:K89">
    <sortCondition descending="1" ref="K63:K89"/>
  </sortState>
  <hyperlinks>
    <hyperlink ref="A50"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59:X114"/>
  <sheetViews>
    <sheetView showGridLines="0" zoomScaleNormal="100" workbookViewId="0"/>
  </sheetViews>
  <sheetFormatPr defaultColWidth="9.1796875" defaultRowHeight="11.5"/>
  <cols>
    <col min="1" max="1" width="9.1796875" style="97"/>
    <col min="2" max="3" width="9.26953125" style="97" bestFit="1" customWidth="1"/>
    <col min="4" max="4" width="9.81640625" style="97" bestFit="1" customWidth="1"/>
    <col min="5" max="6" width="9.1796875" style="97"/>
    <col min="7" max="7" width="9.81640625" style="97" bestFit="1" customWidth="1"/>
    <col min="8" max="9" width="9.1796875" style="97"/>
    <col min="10" max="12" width="9.26953125" style="97" bestFit="1" customWidth="1"/>
    <col min="13" max="14" width="9.1796875" style="97"/>
    <col min="15" max="17" width="9.26953125" style="97" bestFit="1" customWidth="1"/>
    <col min="18" max="19" width="9.1796875" style="97"/>
    <col min="20" max="22" width="9.26953125" style="97" bestFit="1" customWidth="1"/>
    <col min="23" max="16384" width="9.1796875" style="97"/>
  </cols>
  <sheetData>
    <row r="59" spans="1:6">
      <c r="A59" s="97" t="s">
        <v>82</v>
      </c>
    </row>
    <row r="60" spans="1:6">
      <c r="A60" s="97" t="s">
        <v>134</v>
      </c>
    </row>
    <row r="61" spans="1:6">
      <c r="A61" s="97" t="s">
        <v>135</v>
      </c>
    </row>
    <row r="63" spans="1:6">
      <c r="A63" s="96" t="s">
        <v>69</v>
      </c>
      <c r="F63" s="97" t="s">
        <v>116</v>
      </c>
    </row>
    <row r="65" spans="1:22">
      <c r="A65" s="96" t="s">
        <v>0</v>
      </c>
      <c r="B65" s="98">
        <v>44210.649837962963</v>
      </c>
      <c r="F65" s="97" t="s">
        <v>0</v>
      </c>
      <c r="G65" s="98">
        <v>44179.701562499999</v>
      </c>
    </row>
    <row r="66" spans="1:22">
      <c r="A66" s="96" t="s">
        <v>1</v>
      </c>
      <c r="B66" s="98">
        <v>44211.303318645834</v>
      </c>
      <c r="F66" s="97" t="s">
        <v>1</v>
      </c>
      <c r="G66" s="98">
        <v>44211.303318645834</v>
      </c>
    </row>
    <row r="67" spans="1:22">
      <c r="A67" s="96" t="s">
        <v>2</v>
      </c>
      <c r="B67" s="96" t="s">
        <v>3</v>
      </c>
      <c r="F67" s="97" t="s">
        <v>2</v>
      </c>
      <c r="G67" s="98" t="s">
        <v>3</v>
      </c>
    </row>
    <row r="69" spans="1:22">
      <c r="A69" s="96" t="s">
        <v>4</v>
      </c>
      <c r="B69" s="96" t="s">
        <v>5</v>
      </c>
      <c r="F69" s="97" t="s">
        <v>6</v>
      </c>
      <c r="G69" s="97" t="s">
        <v>136</v>
      </c>
    </row>
    <row r="70" spans="1:22">
      <c r="A70" s="96" t="s">
        <v>6</v>
      </c>
      <c r="B70" s="96" t="s">
        <v>7</v>
      </c>
      <c r="F70" s="97" t="s">
        <v>118</v>
      </c>
      <c r="G70" s="97" t="s">
        <v>137</v>
      </c>
      <c r="S70" s="99"/>
    </row>
    <row r="71" spans="1:22">
      <c r="A71" s="96" t="s">
        <v>47</v>
      </c>
      <c r="B71" s="96" t="s">
        <v>102</v>
      </c>
      <c r="F71" s="96" t="s">
        <v>47</v>
      </c>
      <c r="G71" s="96" t="s">
        <v>102</v>
      </c>
      <c r="S71" s="99" t="s">
        <v>124</v>
      </c>
    </row>
    <row r="72" spans="1:22">
      <c r="S72" s="97" t="s">
        <v>53</v>
      </c>
    </row>
    <row r="73" spans="1:22" ht="12.5">
      <c r="A73" s="100" t="s">
        <v>110</v>
      </c>
      <c r="B73" s="100" t="s">
        <v>111</v>
      </c>
      <c r="C73" s="100" t="s">
        <v>112</v>
      </c>
      <c r="D73" s="100" t="s">
        <v>9</v>
      </c>
      <c r="F73" s="122" t="s">
        <v>138</v>
      </c>
      <c r="G73" s="122"/>
      <c r="I73" s="100" t="s">
        <v>110</v>
      </c>
      <c r="J73" s="100" t="s">
        <v>111</v>
      </c>
      <c r="K73" s="100" t="s">
        <v>112</v>
      </c>
      <c r="L73" s="100" t="s">
        <v>9</v>
      </c>
      <c r="N73" s="100" t="s">
        <v>110</v>
      </c>
      <c r="O73" s="100" t="s">
        <v>111</v>
      </c>
      <c r="P73" s="100" t="s">
        <v>112</v>
      </c>
      <c r="Q73" s="100" t="s">
        <v>9</v>
      </c>
      <c r="S73" s="100"/>
      <c r="T73" s="100" t="s">
        <v>111</v>
      </c>
      <c r="U73" s="100" t="s">
        <v>112</v>
      </c>
      <c r="V73" s="100" t="s">
        <v>113</v>
      </c>
    </row>
    <row r="74" spans="1:22">
      <c r="A74" s="100" t="s">
        <v>91</v>
      </c>
      <c r="B74" s="101" t="s">
        <v>17</v>
      </c>
      <c r="C74" s="101" t="s">
        <v>17</v>
      </c>
      <c r="D74" s="101">
        <v>13793665</v>
      </c>
      <c r="F74" s="100" t="s">
        <v>91</v>
      </c>
      <c r="G74" s="102">
        <f>SUM(G75:G101)</f>
        <v>162539.94</v>
      </c>
      <c r="I74" s="100" t="s">
        <v>91</v>
      </c>
      <c r="J74" s="103" t="str">
        <f>IF(OR(B74=":",G74=":"),":",(B74/(G74*1000))*100)</f>
        <v>:</v>
      </c>
      <c r="K74" s="103" t="str">
        <f>IF(OR(C74=":",G74=":"),":",(C74/(G74*1000))*100)</f>
        <v>:</v>
      </c>
      <c r="L74" s="103">
        <f>IF(OR(D74=":",G74=":"),":",(D74/(G74*1000))*100)</f>
        <v>8.4863234230306706</v>
      </c>
      <c r="N74" s="100" t="s">
        <v>30</v>
      </c>
      <c r="O74" s="103" t="s">
        <v>17</v>
      </c>
      <c r="P74" s="103" t="s">
        <v>17</v>
      </c>
      <c r="Q74" s="103">
        <v>25.326066465074543</v>
      </c>
      <c r="S74" s="100" t="s">
        <v>97</v>
      </c>
      <c r="T74" s="103" t="s">
        <v>17</v>
      </c>
      <c r="U74" s="103" t="s">
        <v>17</v>
      </c>
      <c r="V74" s="103">
        <v>8.4863234230306706</v>
      </c>
    </row>
    <row r="75" spans="1:22">
      <c r="A75" s="100" t="s">
        <v>10</v>
      </c>
      <c r="B75" s="101">
        <v>78323</v>
      </c>
      <c r="C75" s="101">
        <v>14796</v>
      </c>
      <c r="D75" s="101">
        <v>93119</v>
      </c>
      <c r="F75" s="100" t="s">
        <v>10</v>
      </c>
      <c r="G75" s="102">
        <v>1358.7</v>
      </c>
      <c r="I75" s="100" t="s">
        <v>10</v>
      </c>
      <c r="J75" s="103">
        <f t="shared" ref="J75:J108" si="0">IF(OR(B75=":",G75=":"),":",(B75/(G75*1000))*100)</f>
        <v>5.7645543534260693</v>
      </c>
      <c r="K75" s="103">
        <f t="shared" ref="K75:K108" si="1">IF(OR(C75=":",G75=":"),":",(C75/(G75*1000))*100)</f>
        <v>1.0889821152572312</v>
      </c>
      <c r="L75" s="103">
        <f t="shared" ref="L75:L108" si="2">IF(OR(D75=":",G75=":"),":",(D75/(G75*1000))*100)</f>
        <v>6.8535364686833011</v>
      </c>
      <c r="N75" s="100" t="s">
        <v>15</v>
      </c>
      <c r="O75" s="103">
        <v>19.52388178994547</v>
      </c>
      <c r="P75" s="103">
        <v>2.8086522799243232</v>
      </c>
      <c r="Q75" s="103">
        <v>22.332534069869791</v>
      </c>
      <c r="S75" s="100"/>
      <c r="T75" s="103"/>
      <c r="U75" s="103"/>
      <c r="V75" s="104"/>
    </row>
    <row r="76" spans="1:22">
      <c r="A76" s="100" t="s">
        <v>11</v>
      </c>
      <c r="B76" s="101">
        <v>95555</v>
      </c>
      <c r="C76" s="101">
        <v>22225</v>
      </c>
      <c r="D76" s="101">
        <v>117779</v>
      </c>
      <c r="F76" s="100" t="s">
        <v>11</v>
      </c>
      <c r="G76" s="102">
        <v>5037.47</v>
      </c>
      <c r="I76" s="100" t="s">
        <v>11</v>
      </c>
      <c r="J76" s="103">
        <f t="shared" si="0"/>
        <v>1.8968847457156075</v>
      </c>
      <c r="K76" s="103">
        <f t="shared" si="1"/>
        <v>0.4411936944537635</v>
      </c>
      <c r="L76" s="103">
        <f t="shared" si="2"/>
        <v>2.3380585889345245</v>
      </c>
      <c r="N76" s="100" t="s">
        <v>36</v>
      </c>
      <c r="O76" s="103">
        <v>18.496795106463701</v>
      </c>
      <c r="P76" s="103">
        <v>1.936115123236976</v>
      </c>
      <c r="Q76" s="103">
        <v>20.432910229700678</v>
      </c>
      <c r="S76" s="100" t="s">
        <v>30</v>
      </c>
      <c r="T76" s="105" t="s">
        <v>17</v>
      </c>
      <c r="U76" s="106" t="s">
        <v>17</v>
      </c>
      <c r="V76" s="103">
        <v>25.326066465074543</v>
      </c>
    </row>
    <row r="77" spans="1:22">
      <c r="A77" s="100" t="s">
        <v>84</v>
      </c>
      <c r="B77" s="101">
        <v>485794</v>
      </c>
      <c r="C77" s="101">
        <v>49391</v>
      </c>
      <c r="D77" s="101">
        <v>535185</v>
      </c>
      <c r="F77" s="100" t="s">
        <v>84</v>
      </c>
      <c r="G77" s="102">
        <v>3523.66</v>
      </c>
      <c r="I77" s="100" t="s">
        <v>84</v>
      </c>
      <c r="J77" s="103">
        <f t="shared" si="0"/>
        <v>13.786630946232043</v>
      </c>
      <c r="K77" s="103">
        <f t="shared" si="1"/>
        <v>1.4016959638557636</v>
      </c>
      <c r="L77" s="103">
        <f t="shared" si="2"/>
        <v>15.188326910087808</v>
      </c>
      <c r="N77" s="100" t="s">
        <v>40</v>
      </c>
      <c r="O77" s="103" t="s">
        <v>17</v>
      </c>
      <c r="P77" s="103" t="s">
        <v>17</v>
      </c>
      <c r="Q77" s="103">
        <v>16.27</v>
      </c>
      <c r="S77" s="100" t="s">
        <v>15</v>
      </c>
      <c r="T77" s="103">
        <v>19.52388178994547</v>
      </c>
      <c r="U77" s="103">
        <v>2.8086522799243232</v>
      </c>
      <c r="V77" s="107"/>
    </row>
    <row r="78" spans="1:22">
      <c r="A78" s="100" t="s">
        <v>13</v>
      </c>
      <c r="B78" s="101">
        <v>211685</v>
      </c>
      <c r="C78" s="101">
        <v>73841</v>
      </c>
      <c r="D78" s="101">
        <v>285526</v>
      </c>
      <c r="F78" s="100" t="s">
        <v>13</v>
      </c>
      <c r="G78" s="102">
        <v>2626</v>
      </c>
      <c r="I78" s="100" t="s">
        <v>13</v>
      </c>
      <c r="J78" s="103">
        <f t="shared" si="0"/>
        <v>8.0611195734958105</v>
      </c>
      <c r="K78" s="103">
        <f t="shared" si="1"/>
        <v>2.8119192688499619</v>
      </c>
      <c r="L78" s="103">
        <f t="shared" si="2"/>
        <v>10.873038842345773</v>
      </c>
      <c r="N78" s="100" t="s">
        <v>84</v>
      </c>
      <c r="O78" s="103">
        <v>13.786630946232043</v>
      </c>
      <c r="P78" s="103">
        <v>1.4016959638557636</v>
      </c>
      <c r="Q78" s="103">
        <v>15.188326910087808</v>
      </c>
      <c r="S78" s="100" t="s">
        <v>36</v>
      </c>
      <c r="T78" s="103">
        <v>18.496795106463701</v>
      </c>
      <c r="U78" s="103">
        <v>1.936115123236976</v>
      </c>
      <c r="V78" s="107"/>
    </row>
    <row r="79" spans="1:22">
      <c r="A79" s="100" t="s">
        <v>14</v>
      </c>
      <c r="B79" s="101" t="s">
        <v>17</v>
      </c>
      <c r="C79" s="101" t="s">
        <v>17</v>
      </c>
      <c r="D79" s="101">
        <v>1290839</v>
      </c>
      <c r="F79" s="100" t="s">
        <v>14</v>
      </c>
      <c r="G79" s="102">
        <v>16666</v>
      </c>
      <c r="I79" s="100" t="s">
        <v>14</v>
      </c>
      <c r="J79" s="103" t="str">
        <f t="shared" si="0"/>
        <v>:</v>
      </c>
      <c r="K79" s="103" t="str">
        <f t="shared" si="1"/>
        <v>:</v>
      </c>
      <c r="L79" s="103">
        <f t="shared" si="2"/>
        <v>7.7453438137525508</v>
      </c>
      <c r="N79" s="100" t="s">
        <v>22</v>
      </c>
      <c r="O79" s="103">
        <v>12.243912640111937</v>
      </c>
      <c r="P79" s="103">
        <v>2.9134689966692524</v>
      </c>
      <c r="Q79" s="103">
        <v>15.15737403233411</v>
      </c>
      <c r="S79" s="100" t="s">
        <v>84</v>
      </c>
      <c r="T79" s="103">
        <v>13.786630946232043</v>
      </c>
      <c r="U79" s="103">
        <v>1.4016959638557636</v>
      </c>
      <c r="V79" s="107"/>
    </row>
    <row r="80" spans="1:22">
      <c r="A80" s="100" t="s">
        <v>15</v>
      </c>
      <c r="B80" s="101">
        <v>192976</v>
      </c>
      <c r="C80" s="101">
        <v>27761</v>
      </c>
      <c r="D80" s="101">
        <v>220737</v>
      </c>
      <c r="F80" s="100" t="s">
        <v>15</v>
      </c>
      <c r="G80" s="102">
        <v>988.41</v>
      </c>
      <c r="I80" s="100" t="s">
        <v>15</v>
      </c>
      <c r="J80" s="103">
        <f t="shared" si="0"/>
        <v>19.52388178994547</v>
      </c>
      <c r="K80" s="103">
        <f t="shared" si="1"/>
        <v>2.8086522799243232</v>
      </c>
      <c r="L80" s="103">
        <f t="shared" si="2"/>
        <v>22.332534069869791</v>
      </c>
      <c r="N80" s="100" t="s">
        <v>24</v>
      </c>
      <c r="O80" s="103">
        <v>13.376799020108196</v>
      </c>
      <c r="P80" s="103">
        <v>1.413238746555068</v>
      </c>
      <c r="Q80" s="103">
        <v>14.790037766663264</v>
      </c>
      <c r="S80" s="100" t="s">
        <v>22</v>
      </c>
      <c r="T80" s="103">
        <v>12.243912640111937</v>
      </c>
      <c r="U80" s="103">
        <v>2.9134689966692524</v>
      </c>
      <c r="V80" s="107"/>
    </row>
    <row r="81" spans="1:22">
      <c r="A81" s="100" t="s">
        <v>16</v>
      </c>
      <c r="B81" s="101">
        <v>67063</v>
      </c>
      <c r="C81" s="101">
        <v>6888</v>
      </c>
      <c r="D81" s="101">
        <v>73952</v>
      </c>
      <c r="F81" s="100" t="s">
        <v>16</v>
      </c>
      <c r="G81" s="102">
        <v>4524.1499999999996</v>
      </c>
      <c r="I81" s="100" t="s">
        <v>16</v>
      </c>
      <c r="J81" s="103">
        <f t="shared" si="0"/>
        <v>1.4823336980427264</v>
      </c>
      <c r="K81" s="103">
        <f t="shared" si="1"/>
        <v>0.15224959384635789</v>
      </c>
      <c r="L81" s="103">
        <f t="shared" si="2"/>
        <v>1.6346053954886555</v>
      </c>
      <c r="N81" s="100" t="s">
        <v>35</v>
      </c>
      <c r="O81" s="103">
        <v>11.316606561702876</v>
      </c>
      <c r="P81" s="103">
        <v>2.1623273814759432</v>
      </c>
      <c r="Q81" s="103">
        <v>13.47893394317882</v>
      </c>
      <c r="S81" s="100" t="s">
        <v>24</v>
      </c>
      <c r="T81" s="103">
        <v>13.376799020108196</v>
      </c>
      <c r="U81" s="103">
        <v>1.413238746555068</v>
      </c>
      <c r="V81" s="107"/>
    </row>
    <row r="82" spans="1:22">
      <c r="A82" s="100" t="s">
        <v>18</v>
      </c>
      <c r="B82" s="101">
        <v>385782</v>
      </c>
      <c r="C82" s="101">
        <v>142970</v>
      </c>
      <c r="D82" s="101">
        <v>528752</v>
      </c>
      <c r="F82" s="100" t="s">
        <v>18</v>
      </c>
      <c r="G82" s="102">
        <v>5153.38</v>
      </c>
      <c r="I82" s="100" t="s">
        <v>18</v>
      </c>
      <c r="J82" s="103">
        <f t="shared" si="0"/>
        <v>7.4859994799529623</v>
      </c>
      <c r="K82" s="103">
        <f t="shared" si="1"/>
        <v>2.774295704954806</v>
      </c>
      <c r="L82" s="103">
        <f t="shared" si="2"/>
        <v>10.26029518490777</v>
      </c>
      <c r="N82" s="100" t="s">
        <v>13</v>
      </c>
      <c r="O82" s="103">
        <v>8.0611195734958105</v>
      </c>
      <c r="P82" s="103">
        <v>2.8119192688499619</v>
      </c>
      <c r="Q82" s="103">
        <v>10.873038842345773</v>
      </c>
      <c r="S82" s="100" t="s">
        <v>35</v>
      </c>
      <c r="T82" s="103">
        <v>11.316606561702876</v>
      </c>
      <c r="U82" s="103">
        <v>2.1623273814759432</v>
      </c>
      <c r="V82" s="107"/>
    </row>
    <row r="83" spans="1:22">
      <c r="A83" s="100" t="s">
        <v>19</v>
      </c>
      <c r="B83" s="101">
        <v>2008294</v>
      </c>
      <c r="C83" s="101">
        <v>346622</v>
      </c>
      <c r="D83" s="101">
        <v>2354916</v>
      </c>
      <c r="F83" s="100" t="s">
        <v>19</v>
      </c>
      <c r="G83" s="102">
        <v>24371.66</v>
      </c>
      <c r="I83" s="100" t="s">
        <v>19</v>
      </c>
      <c r="J83" s="103">
        <f t="shared" si="0"/>
        <v>8.2402840019924781</v>
      </c>
      <c r="K83" s="103">
        <f t="shared" si="1"/>
        <v>1.4222338568648998</v>
      </c>
      <c r="L83" s="103">
        <f t="shared" si="2"/>
        <v>9.6625178588573775</v>
      </c>
      <c r="N83" s="100" t="s">
        <v>33</v>
      </c>
      <c r="O83" s="103">
        <v>9.2649326830894907</v>
      </c>
      <c r="P83" s="103">
        <v>1.0801967404443331</v>
      </c>
      <c r="Q83" s="103">
        <v>10.345129423533825</v>
      </c>
      <c r="S83" s="100" t="s">
        <v>13</v>
      </c>
      <c r="T83" s="103">
        <v>8.0611195734958105</v>
      </c>
      <c r="U83" s="103">
        <v>2.8119192688499619</v>
      </c>
      <c r="V83" s="107"/>
    </row>
    <row r="84" spans="1:22">
      <c r="A84" s="100" t="s">
        <v>20</v>
      </c>
      <c r="B84" s="101">
        <v>1675226</v>
      </c>
      <c r="C84" s="101">
        <v>565571</v>
      </c>
      <c r="D84" s="101">
        <v>2240797</v>
      </c>
      <c r="F84" s="100" t="s">
        <v>20</v>
      </c>
      <c r="G84" s="102">
        <v>29024.18</v>
      </c>
      <c r="I84" s="100" t="s">
        <v>20</v>
      </c>
      <c r="J84" s="103">
        <f t="shared" si="0"/>
        <v>5.771828868205751</v>
      </c>
      <c r="K84" s="103">
        <f t="shared" si="1"/>
        <v>1.9486200816009274</v>
      </c>
      <c r="L84" s="103">
        <f t="shared" si="2"/>
        <v>7.720448949806678</v>
      </c>
      <c r="N84" s="100" t="s">
        <v>34</v>
      </c>
      <c r="O84" s="103">
        <v>9.2873734816492934</v>
      </c>
      <c r="P84" s="103">
        <v>1.0254054590156234</v>
      </c>
      <c r="Q84" s="103">
        <v>10.312778940664916</v>
      </c>
      <c r="S84" s="100" t="s">
        <v>33</v>
      </c>
      <c r="T84" s="103">
        <v>9.2649326830894907</v>
      </c>
      <c r="U84" s="103">
        <v>1.0801967404443331</v>
      </c>
      <c r="V84" s="107"/>
    </row>
    <row r="85" spans="1:22">
      <c r="A85" s="100" t="s">
        <v>21</v>
      </c>
      <c r="B85" s="101">
        <v>77469</v>
      </c>
      <c r="C85" s="101">
        <v>30658</v>
      </c>
      <c r="D85" s="101">
        <v>108127</v>
      </c>
      <c r="F85" s="100" t="s">
        <v>21</v>
      </c>
      <c r="G85" s="102">
        <v>1504.45</v>
      </c>
      <c r="I85" s="100" t="s">
        <v>21</v>
      </c>
      <c r="J85" s="103">
        <f t="shared" si="0"/>
        <v>5.1493236731031278</v>
      </c>
      <c r="K85" s="103">
        <f t="shared" si="1"/>
        <v>2.0378211306457508</v>
      </c>
      <c r="L85" s="103">
        <f t="shared" si="2"/>
        <v>7.1871448037488781</v>
      </c>
      <c r="N85" s="100" t="s">
        <v>18</v>
      </c>
      <c r="O85" s="103">
        <v>7.4859994799529623</v>
      </c>
      <c r="P85" s="103">
        <v>2.774295704954806</v>
      </c>
      <c r="Q85" s="103">
        <v>10.26029518490777</v>
      </c>
      <c r="S85" s="100" t="s">
        <v>34</v>
      </c>
      <c r="T85" s="103">
        <v>9.2873734816492934</v>
      </c>
      <c r="U85" s="103">
        <v>1.0254054590156234</v>
      </c>
      <c r="V85" s="107"/>
    </row>
    <row r="86" spans="1:22">
      <c r="A86" s="100" t="s">
        <v>22</v>
      </c>
      <c r="B86" s="101">
        <v>1610099</v>
      </c>
      <c r="C86" s="101">
        <v>383127</v>
      </c>
      <c r="D86" s="101">
        <v>1993225</v>
      </c>
      <c r="F86" s="100" t="s">
        <v>22</v>
      </c>
      <c r="G86" s="102">
        <v>13150.2</v>
      </c>
      <c r="I86" s="100" t="s">
        <v>22</v>
      </c>
      <c r="J86" s="103">
        <f t="shared" si="0"/>
        <v>12.243912640111937</v>
      </c>
      <c r="K86" s="103">
        <f t="shared" si="1"/>
        <v>2.9134689966692524</v>
      </c>
      <c r="L86" s="103">
        <f t="shared" si="2"/>
        <v>15.15737403233411</v>
      </c>
      <c r="N86" s="100" t="s">
        <v>19</v>
      </c>
      <c r="O86" s="103">
        <v>8.2402840019924781</v>
      </c>
      <c r="P86" s="103">
        <v>1.4222338568648998</v>
      </c>
      <c r="Q86" s="103">
        <v>9.6625178588573775</v>
      </c>
      <c r="S86" s="100" t="s">
        <v>18</v>
      </c>
      <c r="T86" s="103">
        <v>7.4859994799529623</v>
      </c>
      <c r="U86" s="103">
        <v>2.774295704954806</v>
      </c>
      <c r="V86" s="107"/>
    </row>
    <row r="87" spans="1:22">
      <c r="A87" s="100" t="s">
        <v>23</v>
      </c>
      <c r="B87" s="101">
        <v>5382</v>
      </c>
      <c r="C87" s="101">
        <v>858</v>
      </c>
      <c r="D87" s="101">
        <v>6240</v>
      </c>
      <c r="F87" s="100" t="s">
        <v>23</v>
      </c>
      <c r="G87" s="102">
        <v>125.35</v>
      </c>
      <c r="I87" s="100" t="s">
        <v>23</v>
      </c>
      <c r="J87" s="103">
        <f t="shared" si="0"/>
        <v>4.2935779816513762</v>
      </c>
      <c r="K87" s="103">
        <f t="shared" si="1"/>
        <v>0.6844834463502194</v>
      </c>
      <c r="L87" s="103">
        <f t="shared" si="2"/>
        <v>4.9780614280015953</v>
      </c>
      <c r="N87" s="100" t="s">
        <v>91</v>
      </c>
      <c r="O87" s="103" t="s">
        <v>17</v>
      </c>
      <c r="P87" s="103" t="s">
        <v>17</v>
      </c>
      <c r="Q87" s="103">
        <v>8.4863234230306706</v>
      </c>
      <c r="S87" s="100" t="s">
        <v>19</v>
      </c>
      <c r="T87" s="103">
        <v>8.2402840019924781</v>
      </c>
      <c r="U87" s="103">
        <v>1.4222338568648998</v>
      </c>
      <c r="V87" s="107"/>
    </row>
    <row r="88" spans="1:22">
      <c r="A88" s="100" t="s">
        <v>24</v>
      </c>
      <c r="B88" s="101">
        <v>262105</v>
      </c>
      <c r="C88" s="101">
        <v>27691</v>
      </c>
      <c r="D88" s="101">
        <v>289796</v>
      </c>
      <c r="F88" s="100" t="s">
        <v>24</v>
      </c>
      <c r="G88" s="102">
        <v>1959.4</v>
      </c>
      <c r="I88" s="100" t="s">
        <v>24</v>
      </c>
      <c r="J88" s="103">
        <f t="shared" si="0"/>
        <v>13.376799020108196</v>
      </c>
      <c r="K88" s="103">
        <f t="shared" si="1"/>
        <v>1.413238746555068</v>
      </c>
      <c r="L88" s="103">
        <f t="shared" si="2"/>
        <v>14.790037766663264</v>
      </c>
      <c r="N88" s="100" t="s">
        <v>45</v>
      </c>
      <c r="O88" s="103">
        <v>7.605849496856397</v>
      </c>
      <c r="P88" s="103">
        <v>0.55841422055899903</v>
      </c>
      <c r="Q88" s="103">
        <v>8.1642637174153965</v>
      </c>
      <c r="S88" s="100" t="s">
        <v>45</v>
      </c>
      <c r="T88" s="103">
        <v>7.605849496856397</v>
      </c>
      <c r="U88" s="103">
        <v>0.55841422055899903</v>
      </c>
      <c r="V88" s="107"/>
    </row>
    <row r="89" spans="1:22">
      <c r="A89" s="100" t="s">
        <v>25</v>
      </c>
      <c r="B89" s="101">
        <v>227349</v>
      </c>
      <c r="C89" s="101">
        <v>14769</v>
      </c>
      <c r="D89" s="101">
        <v>242118</v>
      </c>
      <c r="F89" s="100" t="s">
        <v>25</v>
      </c>
      <c r="G89" s="102">
        <v>2974.99</v>
      </c>
      <c r="I89" s="100" t="s">
        <v>25</v>
      </c>
      <c r="J89" s="103">
        <f t="shared" si="0"/>
        <v>7.6420088807021198</v>
      </c>
      <c r="K89" s="103">
        <f t="shared" si="1"/>
        <v>0.49643864349123862</v>
      </c>
      <c r="L89" s="103">
        <f t="shared" si="2"/>
        <v>8.1384475241933583</v>
      </c>
      <c r="N89" s="100" t="s">
        <v>25</v>
      </c>
      <c r="O89" s="103">
        <v>7.6420088807021198</v>
      </c>
      <c r="P89" s="103">
        <v>0.49643864349123862</v>
      </c>
      <c r="Q89" s="103">
        <v>8.1384475241933583</v>
      </c>
      <c r="S89" s="100" t="s">
        <v>25</v>
      </c>
      <c r="T89" s="103">
        <v>7.6420088807021198</v>
      </c>
      <c r="U89" s="103">
        <v>0.49643864349123862</v>
      </c>
      <c r="V89" s="107"/>
    </row>
    <row r="90" spans="1:22">
      <c r="A90" s="100" t="s">
        <v>26</v>
      </c>
      <c r="B90" s="101">
        <v>5180</v>
      </c>
      <c r="C90" s="101">
        <v>634</v>
      </c>
      <c r="D90" s="101">
        <v>5814</v>
      </c>
      <c r="F90" s="100" t="s">
        <v>26</v>
      </c>
      <c r="G90" s="102">
        <v>131.59</v>
      </c>
      <c r="I90" s="100" t="s">
        <v>26</v>
      </c>
      <c r="J90" s="103">
        <f t="shared" si="0"/>
        <v>3.936469336575728</v>
      </c>
      <c r="K90" s="103">
        <f t="shared" si="1"/>
        <v>0.48179952883957744</v>
      </c>
      <c r="L90" s="103">
        <f t="shared" si="2"/>
        <v>4.4182688654153051</v>
      </c>
      <c r="N90" s="100" t="s">
        <v>14</v>
      </c>
      <c r="O90" s="103" t="s">
        <v>17</v>
      </c>
      <c r="P90" s="103" t="s">
        <v>17</v>
      </c>
      <c r="Q90" s="103">
        <v>7.7453438137525508</v>
      </c>
      <c r="S90" s="100" t="s">
        <v>48</v>
      </c>
      <c r="T90" s="103" t="s">
        <v>17</v>
      </c>
      <c r="U90" s="103" t="s">
        <v>17</v>
      </c>
      <c r="V90" s="103">
        <v>7.7453438137525508</v>
      </c>
    </row>
    <row r="91" spans="1:22">
      <c r="A91" s="100" t="s">
        <v>27</v>
      </c>
      <c r="B91" s="101">
        <v>185227</v>
      </c>
      <c r="C91" s="101">
        <v>117963</v>
      </c>
      <c r="D91" s="101">
        <v>303190</v>
      </c>
      <c r="F91" s="100" t="s">
        <v>27</v>
      </c>
      <c r="G91" s="102">
        <v>5309.52</v>
      </c>
      <c r="I91" s="100" t="s">
        <v>27</v>
      </c>
      <c r="J91" s="103">
        <f t="shared" si="0"/>
        <v>3.4885827720773257</v>
      </c>
      <c r="K91" s="103">
        <f t="shared" si="1"/>
        <v>2.2217262577408126</v>
      </c>
      <c r="L91" s="103">
        <f t="shared" si="2"/>
        <v>5.7103090298181378</v>
      </c>
      <c r="N91" s="100" t="s">
        <v>20</v>
      </c>
      <c r="O91" s="103">
        <v>5.771828868205751</v>
      </c>
      <c r="P91" s="103">
        <v>1.9486200816009274</v>
      </c>
      <c r="Q91" s="103">
        <v>7.720448949806678</v>
      </c>
      <c r="S91" s="100" t="s">
        <v>20</v>
      </c>
      <c r="T91" s="103">
        <v>5.771828868205751</v>
      </c>
      <c r="U91" s="103">
        <v>1.9486200816009274</v>
      </c>
      <c r="V91" s="107"/>
    </row>
    <row r="92" spans="1:22">
      <c r="A92" s="100" t="s">
        <v>28</v>
      </c>
      <c r="B92" s="101">
        <v>40</v>
      </c>
      <c r="C92" s="101">
        <v>15</v>
      </c>
      <c r="D92" s="101">
        <v>55</v>
      </c>
      <c r="F92" s="100" t="s">
        <v>28</v>
      </c>
      <c r="G92" s="102">
        <v>11.58</v>
      </c>
      <c r="I92" s="100" t="s">
        <v>28</v>
      </c>
      <c r="J92" s="103">
        <f t="shared" si="0"/>
        <v>0.34542314335060448</v>
      </c>
      <c r="K92" s="103">
        <f t="shared" si="1"/>
        <v>0.1295336787564767</v>
      </c>
      <c r="L92" s="103">
        <f t="shared" si="2"/>
        <v>0.47495682210708118</v>
      </c>
      <c r="N92" s="100" t="s">
        <v>21</v>
      </c>
      <c r="O92" s="103">
        <v>5.1493236731031278</v>
      </c>
      <c r="P92" s="103">
        <v>2.0378211306457508</v>
      </c>
      <c r="Q92" s="103">
        <v>7.1871448037488781</v>
      </c>
      <c r="S92" s="100" t="s">
        <v>21</v>
      </c>
      <c r="T92" s="103">
        <v>5.1493236731031278</v>
      </c>
      <c r="U92" s="103">
        <v>2.0378211306457508</v>
      </c>
      <c r="V92" s="107"/>
    </row>
    <row r="93" spans="1:22">
      <c r="A93" s="100" t="s">
        <v>29</v>
      </c>
      <c r="B93" s="101">
        <v>63200</v>
      </c>
      <c r="C93" s="101">
        <v>4868</v>
      </c>
      <c r="D93" s="101">
        <v>68068</v>
      </c>
      <c r="F93" s="100" t="s">
        <v>29</v>
      </c>
      <c r="G93" s="102">
        <v>1816.32</v>
      </c>
      <c r="I93" s="100" t="s">
        <v>29</v>
      </c>
      <c r="J93" s="103">
        <f t="shared" si="0"/>
        <v>3.4795630725863287</v>
      </c>
      <c r="K93" s="103">
        <f t="shared" si="1"/>
        <v>0.26801444679351655</v>
      </c>
      <c r="L93" s="103">
        <f t="shared" si="2"/>
        <v>3.7475775193798451</v>
      </c>
      <c r="N93" s="100" t="s">
        <v>10</v>
      </c>
      <c r="O93" s="103">
        <v>5.7645543534260693</v>
      </c>
      <c r="P93" s="103">
        <v>1.0889821152572312</v>
      </c>
      <c r="Q93" s="103">
        <v>6.8535364686833011</v>
      </c>
      <c r="S93" s="100" t="s">
        <v>10</v>
      </c>
      <c r="T93" s="103">
        <v>5.7645543534260693</v>
      </c>
      <c r="U93" s="103">
        <v>1.0889821152572312</v>
      </c>
      <c r="V93" s="107"/>
    </row>
    <row r="94" spans="1:22">
      <c r="A94" s="100" t="s">
        <v>30</v>
      </c>
      <c r="B94" s="101" t="s">
        <v>17</v>
      </c>
      <c r="C94" s="101" t="s">
        <v>17</v>
      </c>
      <c r="D94" s="101">
        <v>671703</v>
      </c>
      <c r="F94" s="100" t="s">
        <v>30</v>
      </c>
      <c r="G94" s="102">
        <v>2652.22</v>
      </c>
      <c r="I94" s="100" t="s">
        <v>30</v>
      </c>
      <c r="J94" s="103" t="str">
        <f t="shared" si="0"/>
        <v>:</v>
      </c>
      <c r="K94" s="103" t="str">
        <f t="shared" si="1"/>
        <v>:</v>
      </c>
      <c r="L94" s="103">
        <f t="shared" si="2"/>
        <v>25.326066465074543</v>
      </c>
      <c r="N94" s="100" t="s">
        <v>27</v>
      </c>
      <c r="O94" s="103">
        <v>3.4885827720773257</v>
      </c>
      <c r="P94" s="103">
        <v>2.2217262577408126</v>
      </c>
      <c r="Q94" s="103">
        <v>5.7103090298181378</v>
      </c>
      <c r="S94" s="100" t="s">
        <v>27</v>
      </c>
      <c r="T94" s="103">
        <v>3.4885827720773257</v>
      </c>
      <c r="U94" s="103">
        <v>2.2217262577408126</v>
      </c>
      <c r="V94" s="107"/>
    </row>
    <row r="95" spans="1:22">
      <c r="A95" s="100" t="s">
        <v>31</v>
      </c>
      <c r="B95" s="101">
        <v>390274</v>
      </c>
      <c r="C95" s="101">
        <v>117363</v>
      </c>
      <c r="D95" s="101">
        <v>507637</v>
      </c>
      <c r="F95" s="100" t="s">
        <v>31</v>
      </c>
      <c r="G95" s="108">
        <v>14539.55</v>
      </c>
      <c r="I95" s="100" t="s">
        <v>31</v>
      </c>
      <c r="J95" s="103">
        <f t="shared" si="0"/>
        <v>2.6842233769270711</v>
      </c>
      <c r="K95" s="103">
        <f t="shared" si="1"/>
        <v>0.80719829705871227</v>
      </c>
      <c r="L95" s="103">
        <f t="shared" si="2"/>
        <v>3.4914216739857831</v>
      </c>
      <c r="N95" s="100" t="s">
        <v>23</v>
      </c>
      <c r="O95" s="103">
        <v>4.2935779816513762</v>
      </c>
      <c r="P95" s="103">
        <v>0.6844834463502194</v>
      </c>
      <c r="Q95" s="103">
        <v>4.9780614280015953</v>
      </c>
      <c r="S95" s="100" t="s">
        <v>23</v>
      </c>
      <c r="T95" s="103">
        <v>4.2935779816513762</v>
      </c>
      <c r="U95" s="103">
        <v>0.6844834463502194</v>
      </c>
      <c r="V95" s="107"/>
    </row>
    <row r="96" spans="1:22">
      <c r="A96" s="100" t="s">
        <v>45</v>
      </c>
      <c r="B96" s="101">
        <v>273158</v>
      </c>
      <c r="C96" s="101">
        <v>20055</v>
      </c>
      <c r="D96" s="101">
        <v>293213</v>
      </c>
      <c r="F96" s="100" t="s">
        <v>45</v>
      </c>
      <c r="G96" s="108">
        <v>3591.42</v>
      </c>
      <c r="I96" s="100" t="s">
        <v>45</v>
      </c>
      <c r="J96" s="103">
        <f t="shared" si="0"/>
        <v>7.605849496856397</v>
      </c>
      <c r="K96" s="103">
        <f t="shared" si="1"/>
        <v>0.55841422055899903</v>
      </c>
      <c r="L96" s="103">
        <f t="shared" si="2"/>
        <v>8.1642637174153965</v>
      </c>
      <c r="N96" s="100" t="s">
        <v>39</v>
      </c>
      <c r="O96" s="103">
        <v>4.172361350501876</v>
      </c>
      <c r="P96" s="103">
        <v>0.42177836358106058</v>
      </c>
      <c r="Q96" s="103">
        <v>4.5941397140829361</v>
      </c>
      <c r="S96" s="100" t="s">
        <v>26</v>
      </c>
      <c r="T96" s="103">
        <v>3.936469336575728</v>
      </c>
      <c r="U96" s="103">
        <v>0.48179952883957744</v>
      </c>
      <c r="V96" s="107"/>
    </row>
    <row r="97" spans="1:24">
      <c r="A97" s="100" t="s">
        <v>32</v>
      </c>
      <c r="B97" s="101">
        <v>211487</v>
      </c>
      <c r="C97" s="101">
        <v>183741</v>
      </c>
      <c r="D97" s="101">
        <v>395228</v>
      </c>
      <c r="F97" s="100" t="s">
        <v>32</v>
      </c>
      <c r="G97" s="105">
        <v>13825.61</v>
      </c>
      <c r="I97" s="100" t="s">
        <v>32</v>
      </c>
      <c r="J97" s="103">
        <f t="shared" si="0"/>
        <v>1.5296757249770536</v>
      </c>
      <c r="K97" s="103">
        <f t="shared" si="1"/>
        <v>1.3289901856048305</v>
      </c>
      <c r="L97" s="103">
        <f t="shared" si="2"/>
        <v>2.8586659105818839</v>
      </c>
      <c r="N97" s="100" t="s">
        <v>26</v>
      </c>
      <c r="O97" s="103">
        <v>3.936469336575728</v>
      </c>
      <c r="P97" s="103">
        <v>0.48179952883957744</v>
      </c>
      <c r="Q97" s="103">
        <v>4.4182688654153051</v>
      </c>
      <c r="S97" s="100" t="s">
        <v>29</v>
      </c>
      <c r="T97" s="103">
        <v>3.4795630725863287</v>
      </c>
      <c r="U97" s="103">
        <v>0.26801444679351655</v>
      </c>
      <c r="V97" s="107"/>
    </row>
    <row r="98" spans="1:24">
      <c r="A98" s="100" t="s">
        <v>33</v>
      </c>
      <c r="B98" s="101">
        <v>44455</v>
      </c>
      <c r="C98" s="101">
        <v>5183</v>
      </c>
      <c r="D98" s="101">
        <v>49638</v>
      </c>
      <c r="F98" s="100" t="s">
        <v>33</v>
      </c>
      <c r="G98" s="102">
        <v>479.82</v>
      </c>
      <c r="I98" s="100" t="s">
        <v>33</v>
      </c>
      <c r="J98" s="103">
        <f t="shared" si="0"/>
        <v>9.2649326830894907</v>
      </c>
      <c r="K98" s="103">
        <f t="shared" si="1"/>
        <v>1.0801967404443331</v>
      </c>
      <c r="L98" s="103">
        <f t="shared" si="2"/>
        <v>10.345129423533825</v>
      </c>
      <c r="N98" s="100" t="s">
        <v>29</v>
      </c>
      <c r="O98" s="103">
        <v>3.4795630725863287</v>
      </c>
      <c r="P98" s="103">
        <v>0.26801444679351655</v>
      </c>
      <c r="Q98" s="103">
        <v>3.7475775193798451</v>
      </c>
      <c r="S98" s="100" t="s">
        <v>31</v>
      </c>
      <c r="T98" s="103">
        <v>2.6842233769270711</v>
      </c>
      <c r="U98" s="103">
        <v>0.80719829705871227</v>
      </c>
      <c r="V98" s="107"/>
    </row>
    <row r="99" spans="1:24">
      <c r="A99" s="100" t="s">
        <v>34</v>
      </c>
      <c r="B99" s="101">
        <v>177921</v>
      </c>
      <c r="C99" s="101">
        <v>19644</v>
      </c>
      <c r="D99" s="101">
        <v>197565</v>
      </c>
      <c r="F99" s="100" t="s">
        <v>34</v>
      </c>
      <c r="G99" s="102">
        <v>1915.73</v>
      </c>
      <c r="I99" s="100" t="s">
        <v>34</v>
      </c>
      <c r="J99" s="103">
        <f t="shared" si="0"/>
        <v>9.2873734816492934</v>
      </c>
      <c r="K99" s="103">
        <f t="shared" si="1"/>
        <v>1.0254054590156234</v>
      </c>
      <c r="L99" s="103">
        <f t="shared" si="2"/>
        <v>10.312778940664916</v>
      </c>
      <c r="N99" s="100" t="s">
        <v>31</v>
      </c>
      <c r="O99" s="103">
        <v>2.6842233769270711</v>
      </c>
      <c r="P99" s="103">
        <v>0.80719829705871227</v>
      </c>
      <c r="Q99" s="103">
        <v>3.4914216739857831</v>
      </c>
      <c r="S99" s="100" t="s">
        <v>32</v>
      </c>
      <c r="T99" s="103">
        <v>1.5296757249770536</v>
      </c>
      <c r="U99" s="103">
        <v>1.3289901856048305</v>
      </c>
      <c r="V99" s="107"/>
    </row>
    <row r="100" spans="1:24">
      <c r="A100" s="100" t="s">
        <v>35</v>
      </c>
      <c r="B100" s="101">
        <v>257317</v>
      </c>
      <c r="C100" s="101">
        <v>49167</v>
      </c>
      <c r="D100" s="101">
        <v>306484</v>
      </c>
      <c r="F100" s="100" t="s">
        <v>35</v>
      </c>
      <c r="G100" s="102">
        <v>2273.8000000000002</v>
      </c>
      <c r="I100" s="100" t="s">
        <v>35</v>
      </c>
      <c r="J100" s="103">
        <f t="shared" si="0"/>
        <v>11.316606561702876</v>
      </c>
      <c r="K100" s="103">
        <f t="shared" si="1"/>
        <v>2.1623273814759432</v>
      </c>
      <c r="L100" s="103">
        <f t="shared" si="2"/>
        <v>13.47893394317882</v>
      </c>
      <c r="N100" s="100" t="s">
        <v>32</v>
      </c>
      <c r="O100" s="103">
        <v>1.5296757249770536</v>
      </c>
      <c r="P100" s="103">
        <v>1.3289901856048305</v>
      </c>
      <c r="Q100" s="103">
        <v>2.8586659105818839</v>
      </c>
      <c r="S100" s="100" t="s">
        <v>11</v>
      </c>
      <c r="T100" s="103">
        <v>1.8968847457156075</v>
      </c>
      <c r="U100" s="103">
        <v>0.4411936944537635</v>
      </c>
      <c r="V100" s="107"/>
    </row>
    <row r="101" spans="1:24">
      <c r="A101" s="100" t="s">
        <v>36</v>
      </c>
      <c r="B101" s="101">
        <v>555788</v>
      </c>
      <c r="C101" s="101">
        <v>58176</v>
      </c>
      <c r="D101" s="101">
        <v>613964</v>
      </c>
      <c r="F101" s="100" t="s">
        <v>36</v>
      </c>
      <c r="G101" s="102">
        <v>3004.78</v>
      </c>
      <c r="I101" s="100" t="s">
        <v>36</v>
      </c>
      <c r="J101" s="103">
        <f t="shared" si="0"/>
        <v>18.496795106463701</v>
      </c>
      <c r="K101" s="103">
        <f t="shared" si="1"/>
        <v>1.936115123236976</v>
      </c>
      <c r="L101" s="103">
        <f t="shared" si="2"/>
        <v>20.432910229700678</v>
      </c>
      <c r="N101" s="100" t="s">
        <v>37</v>
      </c>
      <c r="O101" s="103">
        <v>2.4688573221518624</v>
      </c>
      <c r="P101" s="103">
        <v>0.15122939129442639</v>
      </c>
      <c r="Q101" s="103">
        <v>2.6200867134462893</v>
      </c>
      <c r="S101" s="100" t="s">
        <v>16</v>
      </c>
      <c r="T101" s="103">
        <v>1.4823336980427264</v>
      </c>
      <c r="U101" s="103">
        <v>0.15224959384635789</v>
      </c>
      <c r="V101" s="107"/>
    </row>
    <row r="102" spans="1:24">
      <c r="A102" s="100" t="s">
        <v>37</v>
      </c>
      <c r="B102" s="101">
        <v>432766</v>
      </c>
      <c r="C102" s="101">
        <v>26509</v>
      </c>
      <c r="D102" s="101">
        <v>459275</v>
      </c>
      <c r="F102" s="100" t="s">
        <v>37</v>
      </c>
      <c r="G102" s="102">
        <v>17529</v>
      </c>
      <c r="I102" s="100" t="s">
        <v>37</v>
      </c>
      <c r="J102" s="103">
        <f t="shared" si="0"/>
        <v>2.4688573221518624</v>
      </c>
      <c r="K102" s="103">
        <f t="shared" si="1"/>
        <v>0.15122939129442639</v>
      </c>
      <c r="L102" s="103">
        <f t="shared" si="2"/>
        <v>2.6200867134462893</v>
      </c>
      <c r="N102" s="100" t="s">
        <v>11</v>
      </c>
      <c r="O102" s="103">
        <v>1.8968847457156075</v>
      </c>
      <c r="P102" s="103">
        <v>0.4411936944537635</v>
      </c>
      <c r="Q102" s="103">
        <v>2.3380585889345245</v>
      </c>
      <c r="S102" s="100" t="s">
        <v>28</v>
      </c>
      <c r="T102" s="103">
        <v>0.34542314335060448</v>
      </c>
      <c r="U102" s="103">
        <v>0.1295336787564767</v>
      </c>
      <c r="V102" s="107"/>
    </row>
    <row r="103" spans="1:24">
      <c r="A103" s="100" t="s">
        <v>38</v>
      </c>
      <c r="B103" s="101">
        <v>5725</v>
      </c>
      <c r="C103" s="101">
        <v>15</v>
      </c>
      <c r="D103" s="101">
        <v>5740</v>
      </c>
      <c r="F103" s="100" t="s">
        <v>38</v>
      </c>
      <c r="G103" s="102">
        <v>1555.1</v>
      </c>
      <c r="I103" s="100" t="s">
        <v>38</v>
      </c>
      <c r="J103" s="103">
        <f t="shared" si="0"/>
        <v>0.36814352774741171</v>
      </c>
      <c r="K103" s="103">
        <f t="shared" si="1"/>
        <v>9.6456819497138448E-4</v>
      </c>
      <c r="L103" s="103">
        <f t="shared" si="2"/>
        <v>0.36910809594238314</v>
      </c>
      <c r="N103" s="100" t="s">
        <v>16</v>
      </c>
      <c r="O103" s="103">
        <v>1.4823336980427264</v>
      </c>
      <c r="P103" s="103">
        <v>0.15224959384635789</v>
      </c>
      <c r="Q103" s="103">
        <v>1.6346053954886555</v>
      </c>
      <c r="S103" s="100"/>
      <c r="T103" s="105"/>
      <c r="U103" s="105"/>
      <c r="V103" s="107"/>
    </row>
    <row r="104" spans="1:24">
      <c r="A104" s="100" t="s">
        <v>39</v>
      </c>
      <c r="B104" s="101">
        <v>41152</v>
      </c>
      <c r="C104" s="101">
        <v>4160</v>
      </c>
      <c r="D104" s="101">
        <v>45312</v>
      </c>
      <c r="F104" s="100" t="s">
        <v>39</v>
      </c>
      <c r="G104" s="108">
        <v>986.3</v>
      </c>
      <c r="I104" s="100" t="s">
        <v>39</v>
      </c>
      <c r="J104" s="103">
        <f t="shared" si="0"/>
        <v>4.172361350501876</v>
      </c>
      <c r="K104" s="103">
        <f t="shared" si="1"/>
        <v>0.42177836358106058</v>
      </c>
      <c r="L104" s="103">
        <f t="shared" si="2"/>
        <v>4.5941397140829361</v>
      </c>
      <c r="N104" s="100" t="s">
        <v>42</v>
      </c>
      <c r="O104" s="103">
        <v>1.0249483511598105</v>
      </c>
      <c r="P104" s="103">
        <v>0.41786396087763805</v>
      </c>
      <c r="Q104" s="103">
        <v>1.4428149271685975</v>
      </c>
      <c r="S104" s="100" t="s">
        <v>40</v>
      </c>
      <c r="T104" s="105" t="s">
        <v>17</v>
      </c>
      <c r="U104" s="106" t="s">
        <v>17</v>
      </c>
      <c r="V104" s="103">
        <v>16.27</v>
      </c>
    </row>
    <row r="105" spans="1:24">
      <c r="A105" s="100" t="s">
        <v>40</v>
      </c>
      <c r="B105" s="101" t="s">
        <v>17</v>
      </c>
      <c r="C105" s="101" t="s">
        <v>17</v>
      </c>
      <c r="D105" s="101">
        <v>169030</v>
      </c>
      <c r="F105" s="100" t="s">
        <v>40</v>
      </c>
      <c r="G105" s="102">
        <v>1512.1</v>
      </c>
      <c r="I105" s="100" t="s">
        <v>40</v>
      </c>
      <c r="J105" s="103" t="str">
        <f t="shared" si="0"/>
        <v>:</v>
      </c>
      <c r="K105" s="103" t="str">
        <f t="shared" si="1"/>
        <v>:</v>
      </c>
      <c r="L105" s="121">
        <v>16.27</v>
      </c>
      <c r="N105" s="100" t="s">
        <v>41</v>
      </c>
      <c r="O105" s="103">
        <v>0.3942474228580784</v>
      </c>
      <c r="P105" s="103">
        <v>0.21654023903009273</v>
      </c>
      <c r="Q105" s="103">
        <v>0.61081638456213727</v>
      </c>
      <c r="S105" s="100" t="s">
        <v>39</v>
      </c>
      <c r="T105" s="103">
        <v>4.172361350501876</v>
      </c>
      <c r="U105" s="103">
        <v>0.42177836358106058</v>
      </c>
      <c r="V105" s="107"/>
      <c r="W105" s="109"/>
      <c r="X105" s="109"/>
    </row>
    <row r="106" spans="1:24">
      <c r="A106" s="100" t="s">
        <v>86</v>
      </c>
      <c r="B106" s="101">
        <v>1910</v>
      </c>
      <c r="C106" s="101">
        <v>1801</v>
      </c>
      <c r="D106" s="101">
        <v>3711</v>
      </c>
      <c r="F106" s="100" t="s">
        <v>86</v>
      </c>
      <c r="G106" s="102">
        <v>1264.58</v>
      </c>
      <c r="I106" s="100" t="s">
        <v>86</v>
      </c>
      <c r="J106" s="103">
        <f t="shared" si="0"/>
        <v>0.15103828939252559</v>
      </c>
      <c r="K106" s="103">
        <f t="shared" si="1"/>
        <v>0.14241882680415632</v>
      </c>
      <c r="L106" s="103">
        <f t="shared" si="2"/>
        <v>0.29345711619668191</v>
      </c>
      <c r="N106" s="100" t="s">
        <v>28</v>
      </c>
      <c r="O106" s="103">
        <v>0.34542314335060448</v>
      </c>
      <c r="P106" s="103">
        <v>0.1295336787564767</v>
      </c>
      <c r="Q106" s="103">
        <v>0.47495682210708118</v>
      </c>
      <c r="S106" s="100" t="s">
        <v>38</v>
      </c>
      <c r="T106" s="103">
        <v>0.36814352774741171</v>
      </c>
      <c r="U106" s="103">
        <v>9.6456819497138448E-4</v>
      </c>
      <c r="V106" s="107"/>
    </row>
    <row r="107" spans="1:24">
      <c r="A107" s="100" t="s">
        <v>41</v>
      </c>
      <c r="B107" s="101">
        <v>13726</v>
      </c>
      <c r="C107" s="101">
        <v>7539</v>
      </c>
      <c r="D107" s="101">
        <v>21266</v>
      </c>
      <c r="F107" s="100" t="s">
        <v>41</v>
      </c>
      <c r="G107" s="102">
        <v>3481.57</v>
      </c>
      <c r="I107" s="100" t="s">
        <v>41</v>
      </c>
      <c r="J107" s="103">
        <f t="shared" si="0"/>
        <v>0.3942474228580784</v>
      </c>
      <c r="K107" s="103">
        <f t="shared" si="1"/>
        <v>0.21654023903009273</v>
      </c>
      <c r="L107" s="103">
        <f t="shared" si="2"/>
        <v>0.61081638456213727</v>
      </c>
      <c r="N107" s="100" t="s">
        <v>38</v>
      </c>
      <c r="O107" s="103">
        <v>0.36814352774741171</v>
      </c>
      <c r="P107" s="103">
        <v>9.6456819497138448E-4</v>
      </c>
      <c r="Q107" s="103">
        <v>0.36910809594238314</v>
      </c>
      <c r="S107" s="100"/>
      <c r="T107" s="103"/>
      <c r="U107" s="103"/>
      <c r="V107" s="104"/>
    </row>
    <row r="108" spans="1:24">
      <c r="A108" s="100" t="s">
        <v>42</v>
      </c>
      <c r="B108" s="101">
        <v>391930</v>
      </c>
      <c r="C108" s="101">
        <v>159787</v>
      </c>
      <c r="D108" s="101">
        <v>551718</v>
      </c>
      <c r="F108" s="100" t="s">
        <v>42</v>
      </c>
      <c r="G108" s="108">
        <v>38239</v>
      </c>
      <c r="I108" s="100" t="s">
        <v>42</v>
      </c>
      <c r="J108" s="103">
        <f t="shared" si="0"/>
        <v>1.0249483511598105</v>
      </c>
      <c r="K108" s="103">
        <f t="shared" si="1"/>
        <v>0.41786396087763805</v>
      </c>
      <c r="L108" s="103">
        <f t="shared" si="2"/>
        <v>1.4428149271685975</v>
      </c>
      <c r="N108" s="100" t="s">
        <v>86</v>
      </c>
      <c r="O108" s="103">
        <v>0.15103828939252559</v>
      </c>
      <c r="P108" s="103">
        <v>0.14241882680415632</v>
      </c>
      <c r="Q108" s="103">
        <v>0.29345711619668191</v>
      </c>
      <c r="S108" s="100" t="s">
        <v>37</v>
      </c>
      <c r="T108" s="103">
        <v>2.4688573221518624</v>
      </c>
      <c r="U108" s="103">
        <v>0.15122939129442639</v>
      </c>
      <c r="V108" s="107"/>
    </row>
    <row r="109" spans="1:24">
      <c r="S109" s="100"/>
      <c r="T109" s="105"/>
      <c r="U109" s="105"/>
      <c r="V109" s="107"/>
    </row>
    <row r="110" spans="1:24">
      <c r="A110" s="96" t="s">
        <v>43</v>
      </c>
      <c r="S110" s="100" t="s">
        <v>42</v>
      </c>
      <c r="T110" s="103">
        <v>1.0249483511598105</v>
      </c>
      <c r="U110" s="103">
        <v>0.41786396087763805</v>
      </c>
      <c r="V110" s="107"/>
    </row>
    <row r="111" spans="1:24">
      <c r="A111" s="96" t="s">
        <v>17</v>
      </c>
      <c r="D111" s="96" t="s">
        <v>44</v>
      </c>
      <c r="S111" s="100" t="s">
        <v>41</v>
      </c>
      <c r="T111" s="103">
        <v>0.3942474228580784</v>
      </c>
      <c r="U111" s="103">
        <v>0.21654023903009273</v>
      </c>
      <c r="V111" s="107"/>
    </row>
    <row r="112" spans="1:24">
      <c r="S112" s="100" t="s">
        <v>86</v>
      </c>
      <c r="T112" s="103">
        <v>0.15103828939252559</v>
      </c>
      <c r="U112" s="103">
        <v>0.14241882680415632</v>
      </c>
      <c r="V112" s="107"/>
    </row>
    <row r="113" spans="19:21" ht="15" customHeight="1">
      <c r="S113" s="111" t="s">
        <v>103</v>
      </c>
      <c r="T113" s="109"/>
      <c r="U113" s="109"/>
    </row>
    <row r="114" spans="19:21" ht="15" customHeight="1">
      <c r="S114" s="110" t="s">
        <v>114</v>
      </c>
    </row>
  </sheetData>
  <sortState ref="N74:Q108">
    <sortCondition descending="1" ref="Q74:Q108"/>
  </sortState>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3:J298"/>
  <sheetViews>
    <sheetView showGridLines="0" workbookViewId="0"/>
  </sheetViews>
  <sheetFormatPr defaultColWidth="9.1796875" defaultRowHeight="11.5"/>
  <cols>
    <col min="1" max="1" width="9.1796875" style="124"/>
    <col min="2" max="2" width="12.1796875" style="124" customWidth="1"/>
    <col min="3" max="3" width="52.54296875" style="124" bestFit="1" customWidth="1"/>
    <col min="4" max="4" width="9.1796875" style="124" bestFit="1" customWidth="1"/>
    <col min="5" max="5" width="5.26953125" style="124" bestFit="1" customWidth="1"/>
    <col min="6" max="6" width="12.54296875" style="124" customWidth="1"/>
    <col min="7" max="7" width="5.26953125" style="124" bestFit="1" customWidth="1"/>
    <col min="8" max="8" width="11.26953125" style="124" bestFit="1" customWidth="1"/>
    <col min="9" max="9" width="5.26953125" style="124" bestFit="1" customWidth="1"/>
    <col min="10" max="16384" width="9.1796875" style="124"/>
  </cols>
  <sheetData>
    <row r="3" spans="2:10" ht="15.5">
      <c r="B3" s="191" t="s">
        <v>709</v>
      </c>
    </row>
    <row r="4" spans="2:10" ht="12.5">
      <c r="B4" s="190" t="s">
        <v>708</v>
      </c>
    </row>
    <row r="5" spans="2:10">
      <c r="B5" s="189"/>
      <c r="C5" s="189"/>
      <c r="D5" s="189"/>
      <c r="E5" s="189"/>
      <c r="F5" s="189"/>
      <c r="G5" s="189"/>
      <c r="H5" s="189"/>
      <c r="I5" s="189"/>
    </row>
    <row r="6" spans="2:10">
      <c r="B6" s="188"/>
      <c r="C6" s="187"/>
      <c r="D6" s="186" t="s">
        <v>707</v>
      </c>
      <c r="E6" s="185" t="s">
        <v>705</v>
      </c>
      <c r="F6" s="184" t="s">
        <v>706</v>
      </c>
      <c r="G6" s="182" t="s">
        <v>705</v>
      </c>
      <c r="H6" s="183" t="s">
        <v>706</v>
      </c>
      <c r="I6" s="182" t="s">
        <v>705</v>
      </c>
      <c r="J6" s="132"/>
    </row>
    <row r="7" spans="2:10">
      <c r="B7" s="179" t="s">
        <v>704</v>
      </c>
      <c r="C7" s="181" t="s">
        <v>703</v>
      </c>
      <c r="D7" s="422" t="s">
        <v>702</v>
      </c>
      <c r="E7" s="423"/>
      <c r="F7" s="423"/>
      <c r="G7" s="423"/>
      <c r="H7" s="180" t="s">
        <v>701</v>
      </c>
      <c r="I7" s="179"/>
    </row>
    <row r="8" spans="2:10" ht="11.5" customHeight="1">
      <c r="B8" s="178" t="s">
        <v>700</v>
      </c>
      <c r="C8" s="177" t="s">
        <v>699</v>
      </c>
      <c r="D8" s="176">
        <v>180330</v>
      </c>
      <c r="E8" s="174" t="s">
        <v>148</v>
      </c>
      <c r="F8" s="175">
        <v>49500</v>
      </c>
      <c r="G8" s="174" t="s">
        <v>148</v>
      </c>
      <c r="H8" s="173">
        <v>27.449675594742974</v>
      </c>
      <c r="I8" s="172"/>
      <c r="J8" s="128"/>
    </row>
    <row r="9" spans="2:10" ht="12.5">
      <c r="B9" s="151" t="s">
        <v>698</v>
      </c>
      <c r="C9" s="150" t="s">
        <v>697</v>
      </c>
      <c r="D9" s="149">
        <v>882760</v>
      </c>
      <c r="E9" s="147" t="s">
        <v>148</v>
      </c>
      <c r="F9" s="148">
        <v>160410</v>
      </c>
      <c r="G9" s="147" t="s">
        <v>148</v>
      </c>
      <c r="H9" s="146">
        <v>18.171416919661063</v>
      </c>
      <c r="I9" s="145"/>
      <c r="J9" s="128"/>
    </row>
    <row r="10" spans="2:10" ht="11.5" customHeight="1">
      <c r="B10" s="151" t="s">
        <v>696</v>
      </c>
      <c r="C10" s="150" t="s">
        <v>695</v>
      </c>
      <c r="D10" s="149">
        <v>6360</v>
      </c>
      <c r="E10" s="147" t="s">
        <v>148</v>
      </c>
      <c r="F10" s="148">
        <v>1550</v>
      </c>
      <c r="G10" s="147" t="s">
        <v>148</v>
      </c>
      <c r="H10" s="146">
        <v>24.371069182389938</v>
      </c>
      <c r="I10" s="145"/>
      <c r="J10" s="128"/>
    </row>
    <row r="11" spans="2:10" ht="12.5">
      <c r="B11" s="151" t="s">
        <v>694</v>
      </c>
      <c r="C11" s="150" t="s">
        <v>693</v>
      </c>
      <c r="D11" s="149">
        <v>210120</v>
      </c>
      <c r="E11" s="147" t="s">
        <v>148</v>
      </c>
      <c r="F11" s="148">
        <v>42570</v>
      </c>
      <c r="G11" s="147" t="s">
        <v>148</v>
      </c>
      <c r="H11" s="146">
        <v>20.259851513420902</v>
      </c>
      <c r="I11" s="145"/>
      <c r="J11" s="128"/>
    </row>
    <row r="12" spans="2:10" ht="11.5" customHeight="1">
      <c r="B12" s="151" t="s">
        <v>692</v>
      </c>
      <c r="C12" s="150" t="s">
        <v>691</v>
      </c>
      <c r="D12" s="149">
        <v>374610</v>
      </c>
      <c r="E12" s="147" t="s">
        <v>148</v>
      </c>
      <c r="F12" s="148">
        <v>78810</v>
      </c>
      <c r="G12" s="147" t="s">
        <v>148</v>
      </c>
      <c r="H12" s="146">
        <v>21.037879394570353</v>
      </c>
      <c r="I12" s="145"/>
      <c r="J12" s="128"/>
    </row>
    <row r="13" spans="2:10" ht="12.5">
      <c r="B13" s="151" t="s">
        <v>690</v>
      </c>
      <c r="C13" s="150" t="s">
        <v>689</v>
      </c>
      <c r="D13" s="149">
        <v>510310</v>
      </c>
      <c r="E13" s="147" t="s">
        <v>148</v>
      </c>
      <c r="F13" s="148">
        <v>78450</v>
      </c>
      <c r="G13" s="147" t="s">
        <v>148</v>
      </c>
      <c r="H13" s="146">
        <v>15.373008563422234</v>
      </c>
      <c r="I13" s="145"/>
      <c r="J13" s="128"/>
    </row>
    <row r="14" spans="2:10" ht="11.5" customHeight="1">
      <c r="B14" s="151" t="s">
        <v>688</v>
      </c>
      <c r="C14" s="150" t="s">
        <v>687</v>
      </c>
      <c r="D14" s="149">
        <v>179060</v>
      </c>
      <c r="E14" s="147" t="s">
        <v>148</v>
      </c>
      <c r="F14" s="148">
        <v>92680</v>
      </c>
      <c r="G14" s="147" t="s">
        <v>148</v>
      </c>
      <c r="H14" s="146">
        <v>51.759186864738069</v>
      </c>
      <c r="I14" s="145"/>
      <c r="J14" s="128"/>
    </row>
    <row r="15" spans="2:10" ht="11.5" customHeight="1">
      <c r="B15" s="151" t="s">
        <v>686</v>
      </c>
      <c r="C15" s="150" t="s">
        <v>685</v>
      </c>
      <c r="D15" s="149">
        <v>248180</v>
      </c>
      <c r="E15" s="147" t="s">
        <v>148</v>
      </c>
      <c r="F15" s="148">
        <v>54490</v>
      </c>
      <c r="G15" s="147" t="s">
        <v>148</v>
      </c>
      <c r="H15" s="146">
        <v>21.955838504311387</v>
      </c>
      <c r="I15" s="145"/>
      <c r="J15" s="128"/>
    </row>
    <row r="16" spans="2:10" ht="11.5" customHeight="1">
      <c r="B16" s="151" t="s">
        <v>684</v>
      </c>
      <c r="C16" s="150" t="s">
        <v>683</v>
      </c>
      <c r="D16" s="149">
        <v>78010</v>
      </c>
      <c r="E16" s="147" t="s">
        <v>148</v>
      </c>
      <c r="F16" s="148">
        <v>12360</v>
      </c>
      <c r="G16" s="147" t="s">
        <v>148</v>
      </c>
      <c r="H16" s="146">
        <v>15.844122548391232</v>
      </c>
      <c r="I16" s="145"/>
      <c r="J16" s="128"/>
    </row>
    <row r="17" spans="2:10" ht="12.5">
      <c r="B17" s="151" t="s">
        <v>682</v>
      </c>
      <c r="C17" s="150" t="s">
        <v>681</v>
      </c>
      <c r="D17" s="149">
        <v>2480</v>
      </c>
      <c r="E17" s="147" t="s">
        <v>148</v>
      </c>
      <c r="F17" s="148">
        <v>320</v>
      </c>
      <c r="G17" s="147" t="s">
        <v>148</v>
      </c>
      <c r="H17" s="146">
        <v>12.903225806451612</v>
      </c>
      <c r="I17" s="145"/>
      <c r="J17" s="128"/>
    </row>
    <row r="18" spans="2:10" ht="11.5" customHeight="1">
      <c r="B18" s="151" t="s">
        <v>680</v>
      </c>
      <c r="C18" s="150" t="s">
        <v>679</v>
      </c>
      <c r="D18" s="149">
        <v>95630</v>
      </c>
      <c r="E18" s="147" t="s">
        <v>148</v>
      </c>
      <c r="F18" s="148">
        <v>810</v>
      </c>
      <c r="G18" s="147" t="s">
        <v>148</v>
      </c>
      <c r="H18" s="146">
        <v>0.84701453518770253</v>
      </c>
      <c r="I18" s="145"/>
      <c r="J18" s="128"/>
    </row>
    <row r="19" spans="2:10" ht="11.5" customHeight="1">
      <c r="B19" s="151" t="s">
        <v>678</v>
      </c>
      <c r="C19" s="150" t="s">
        <v>677</v>
      </c>
      <c r="D19" s="149">
        <v>85950</v>
      </c>
      <c r="E19" s="147" t="s">
        <v>148</v>
      </c>
      <c r="F19" s="148">
        <v>880</v>
      </c>
      <c r="G19" s="147" t="s">
        <v>148</v>
      </c>
      <c r="H19" s="146">
        <v>1.0238510762070971</v>
      </c>
      <c r="I19" s="145"/>
      <c r="J19" s="128"/>
    </row>
    <row r="20" spans="2:10" ht="11.5" customHeight="1">
      <c r="B20" s="151" t="s">
        <v>676</v>
      </c>
      <c r="C20" s="150" t="s">
        <v>675</v>
      </c>
      <c r="D20" s="149">
        <v>148330</v>
      </c>
      <c r="E20" s="147" t="s">
        <v>148</v>
      </c>
      <c r="F20" s="148">
        <v>1340</v>
      </c>
      <c r="G20" s="147" t="s">
        <v>148</v>
      </c>
      <c r="H20" s="146">
        <v>0.90339108744016716</v>
      </c>
      <c r="I20" s="145"/>
      <c r="J20" s="128"/>
    </row>
    <row r="21" spans="2:10" ht="11.5" customHeight="1">
      <c r="B21" s="151" t="s">
        <v>674</v>
      </c>
      <c r="C21" s="150" t="s">
        <v>673</v>
      </c>
      <c r="D21" s="149">
        <v>88560</v>
      </c>
      <c r="E21" s="147" t="s">
        <v>148</v>
      </c>
      <c r="F21" s="148">
        <v>750</v>
      </c>
      <c r="G21" s="147" t="s">
        <v>148</v>
      </c>
      <c r="H21" s="146">
        <v>0.84688346883468824</v>
      </c>
      <c r="I21" s="145"/>
      <c r="J21" s="128"/>
    </row>
    <row r="22" spans="2:10" ht="11.5" customHeight="1">
      <c r="B22" s="151" t="s">
        <v>672</v>
      </c>
      <c r="C22" s="150" t="s">
        <v>671</v>
      </c>
      <c r="D22" s="149">
        <v>202060</v>
      </c>
      <c r="E22" s="147" t="s">
        <v>148</v>
      </c>
      <c r="F22" s="148">
        <v>1070</v>
      </c>
      <c r="G22" s="147" t="s">
        <v>148</v>
      </c>
      <c r="H22" s="146">
        <v>0.52954567950113829</v>
      </c>
      <c r="I22" s="145"/>
      <c r="J22" s="128"/>
    </row>
    <row r="23" spans="2:10" ht="11.5" customHeight="1">
      <c r="B23" s="151" t="s">
        <v>670</v>
      </c>
      <c r="C23" s="150" t="s">
        <v>669</v>
      </c>
      <c r="D23" s="149">
        <v>64700</v>
      </c>
      <c r="E23" s="147" t="s">
        <v>148</v>
      </c>
      <c r="F23" s="148">
        <v>980</v>
      </c>
      <c r="G23" s="147" t="s">
        <v>148</v>
      </c>
      <c r="H23" s="146">
        <v>1.5146831530139104</v>
      </c>
      <c r="I23" s="145"/>
      <c r="J23" s="128"/>
    </row>
    <row r="24" spans="2:10" ht="11.5" customHeight="1">
      <c r="B24" s="151" t="s">
        <v>668</v>
      </c>
      <c r="C24" s="150" t="s">
        <v>667</v>
      </c>
      <c r="D24" s="149">
        <v>209150</v>
      </c>
      <c r="E24" s="147" t="s">
        <v>148</v>
      </c>
      <c r="F24" s="148">
        <v>4630</v>
      </c>
      <c r="G24" s="147" t="s">
        <v>148</v>
      </c>
      <c r="H24" s="146">
        <v>2.2137222089409514</v>
      </c>
      <c r="I24" s="145"/>
      <c r="J24" s="128"/>
    </row>
    <row r="25" spans="2:10" ht="12.5">
      <c r="B25" s="151" t="s">
        <v>666</v>
      </c>
      <c r="C25" s="150" t="s">
        <v>665</v>
      </c>
      <c r="D25" s="149">
        <v>158450</v>
      </c>
      <c r="E25" s="147" t="s">
        <v>148</v>
      </c>
      <c r="F25" s="148">
        <v>16370</v>
      </c>
      <c r="G25" s="147" t="s">
        <v>148</v>
      </c>
      <c r="H25" s="146">
        <v>10.331334805932471</v>
      </c>
      <c r="I25" s="145"/>
      <c r="J25" s="128"/>
    </row>
    <row r="26" spans="2:10" ht="11.5" customHeight="1">
      <c r="B26" s="151" t="s">
        <v>664</v>
      </c>
      <c r="C26" s="150" t="s">
        <v>663</v>
      </c>
      <c r="D26" s="149">
        <v>144080</v>
      </c>
      <c r="E26" s="147" t="s">
        <v>148</v>
      </c>
      <c r="F26" s="148">
        <v>28720</v>
      </c>
      <c r="G26" s="147" t="s">
        <v>148</v>
      </c>
      <c r="H26" s="146">
        <v>19.933370349805664</v>
      </c>
      <c r="I26" s="145"/>
      <c r="J26" s="128"/>
    </row>
    <row r="27" spans="2:10" ht="11.5" customHeight="1">
      <c r="B27" s="151" t="s">
        <v>662</v>
      </c>
      <c r="C27" s="150" t="s">
        <v>661</v>
      </c>
      <c r="D27" s="149">
        <v>154850</v>
      </c>
      <c r="E27" s="147" t="s">
        <v>148</v>
      </c>
      <c r="F27" s="148">
        <v>9410</v>
      </c>
      <c r="G27" s="147" t="s">
        <v>148</v>
      </c>
      <c r="H27" s="146">
        <v>6.0768485631256048</v>
      </c>
      <c r="I27" s="145"/>
      <c r="J27" s="128"/>
    </row>
    <row r="28" spans="2:10" ht="11.5" customHeight="1">
      <c r="B28" s="151" t="s">
        <v>660</v>
      </c>
      <c r="C28" s="150" t="s">
        <v>659</v>
      </c>
      <c r="D28" s="149">
        <v>926130</v>
      </c>
      <c r="E28" s="147" t="s">
        <v>148</v>
      </c>
      <c r="F28" s="148">
        <v>16700</v>
      </c>
      <c r="G28" s="147" t="s">
        <v>148</v>
      </c>
      <c r="H28" s="146">
        <v>1.8032025741526565</v>
      </c>
      <c r="I28" s="145"/>
      <c r="J28" s="128"/>
    </row>
    <row r="29" spans="2:10" ht="11.5" customHeight="1">
      <c r="B29" s="151" t="s">
        <v>658</v>
      </c>
      <c r="C29" s="150" t="s">
        <v>657</v>
      </c>
      <c r="D29" s="149">
        <v>779100</v>
      </c>
      <c r="E29" s="147" t="s">
        <v>148</v>
      </c>
      <c r="F29" s="148">
        <v>14120</v>
      </c>
      <c r="G29" s="147" t="s">
        <v>148</v>
      </c>
      <c r="H29" s="146">
        <v>1.8123475805416507</v>
      </c>
      <c r="I29" s="145"/>
      <c r="J29" s="128"/>
    </row>
    <row r="30" spans="2:10" ht="11.5" customHeight="1">
      <c r="B30" s="151" t="s">
        <v>656</v>
      </c>
      <c r="C30" s="150" t="s">
        <v>655</v>
      </c>
      <c r="D30" s="149">
        <v>805060</v>
      </c>
      <c r="E30" s="147" t="s">
        <v>148</v>
      </c>
      <c r="F30" s="148">
        <v>11890</v>
      </c>
      <c r="G30" s="147" t="s">
        <v>148</v>
      </c>
      <c r="H30" s="146">
        <v>1.4769085533997466</v>
      </c>
      <c r="I30" s="145"/>
      <c r="J30" s="128"/>
    </row>
    <row r="31" spans="2:10" ht="11.5" customHeight="1">
      <c r="B31" s="151" t="s">
        <v>654</v>
      </c>
      <c r="C31" s="150" t="s">
        <v>653</v>
      </c>
      <c r="D31" s="149">
        <v>834090</v>
      </c>
      <c r="E31" s="147" t="s">
        <v>148</v>
      </c>
      <c r="F31" s="148">
        <v>37610</v>
      </c>
      <c r="G31" s="147" t="s">
        <v>148</v>
      </c>
      <c r="H31" s="146">
        <v>4.5091057319953487</v>
      </c>
      <c r="I31" s="145"/>
      <c r="J31" s="128"/>
    </row>
    <row r="32" spans="2:10" ht="11.5" customHeight="1">
      <c r="B32" s="151" t="s">
        <v>652</v>
      </c>
      <c r="C32" s="150" t="s">
        <v>651</v>
      </c>
      <c r="D32" s="149">
        <v>497280</v>
      </c>
      <c r="E32" s="147" t="s">
        <v>148</v>
      </c>
      <c r="F32" s="148">
        <v>11650</v>
      </c>
      <c r="G32" s="147" t="s">
        <v>148</v>
      </c>
      <c r="H32" s="146">
        <v>2.3427445302445302</v>
      </c>
      <c r="I32" s="145"/>
      <c r="J32" s="128"/>
    </row>
    <row r="33" spans="2:10" ht="11.5" customHeight="1">
      <c r="B33" s="151" t="s">
        <v>650</v>
      </c>
      <c r="C33" s="150" t="s">
        <v>649</v>
      </c>
      <c r="D33" s="149">
        <v>650190</v>
      </c>
      <c r="E33" s="147" t="s">
        <v>148</v>
      </c>
      <c r="F33" s="148">
        <v>28200</v>
      </c>
      <c r="G33" s="147" t="s">
        <v>148</v>
      </c>
      <c r="H33" s="146">
        <v>4.3371937433673233</v>
      </c>
      <c r="I33" s="145"/>
      <c r="J33" s="128"/>
    </row>
    <row r="34" spans="2:10" ht="11.5" customHeight="1">
      <c r="B34" s="151" t="s">
        <v>648</v>
      </c>
      <c r="C34" s="150" t="s">
        <v>647</v>
      </c>
      <c r="D34" s="149">
        <v>111930</v>
      </c>
      <c r="E34" s="147" t="s">
        <v>148</v>
      </c>
      <c r="F34" s="148">
        <v>3520</v>
      </c>
      <c r="G34" s="147" t="s">
        <v>148</v>
      </c>
      <c r="H34" s="146">
        <v>3.1448226570177789</v>
      </c>
      <c r="I34" s="145"/>
      <c r="J34" s="128"/>
    </row>
    <row r="35" spans="2:10" ht="11.5" customHeight="1">
      <c r="B35" s="151" t="s">
        <v>646</v>
      </c>
      <c r="C35" s="150" t="s">
        <v>645</v>
      </c>
      <c r="D35" s="149">
        <v>14230</v>
      </c>
      <c r="E35" s="147" t="s">
        <v>148</v>
      </c>
      <c r="F35" s="152" t="s">
        <v>17</v>
      </c>
      <c r="G35" s="147" t="s">
        <v>181</v>
      </c>
      <c r="H35" s="146" t="s">
        <v>17</v>
      </c>
      <c r="I35" s="145" t="s">
        <v>181</v>
      </c>
      <c r="J35" s="128"/>
    </row>
    <row r="36" spans="2:10" ht="12.5">
      <c r="B36" s="151" t="s">
        <v>644</v>
      </c>
      <c r="C36" s="150" t="s">
        <v>643</v>
      </c>
      <c r="D36" s="149">
        <v>546350</v>
      </c>
      <c r="E36" s="147" t="s">
        <v>148</v>
      </c>
      <c r="F36" s="148">
        <v>15580</v>
      </c>
      <c r="G36" s="147" t="s">
        <v>148</v>
      </c>
      <c r="H36" s="146">
        <v>2.8516518715109362</v>
      </c>
      <c r="I36" s="145"/>
      <c r="J36" s="128"/>
    </row>
    <row r="37" spans="2:10" ht="12.5">
      <c r="B37" s="151" t="s">
        <v>642</v>
      </c>
      <c r="C37" s="150" t="s">
        <v>641</v>
      </c>
      <c r="D37" s="149">
        <v>725200</v>
      </c>
      <c r="E37" s="147" t="s">
        <v>148</v>
      </c>
      <c r="F37" s="148">
        <v>119330</v>
      </c>
      <c r="G37" s="147" t="s">
        <v>148</v>
      </c>
      <c r="H37" s="146">
        <v>16.454771097628239</v>
      </c>
      <c r="I37" s="145"/>
      <c r="J37" s="128"/>
    </row>
    <row r="38" spans="2:10" ht="12.5">
      <c r="B38" s="151" t="s">
        <v>640</v>
      </c>
      <c r="C38" s="150" t="s">
        <v>639</v>
      </c>
      <c r="D38" s="149">
        <v>305920</v>
      </c>
      <c r="E38" s="147" t="s">
        <v>148</v>
      </c>
      <c r="F38" s="148">
        <v>90620</v>
      </c>
      <c r="G38" s="147" t="s">
        <v>148</v>
      </c>
      <c r="H38" s="146">
        <v>29.622123430962343</v>
      </c>
      <c r="I38" s="145"/>
      <c r="J38" s="128"/>
    </row>
    <row r="39" spans="2:10" ht="12.5">
      <c r="B39" s="151" t="s">
        <v>638</v>
      </c>
      <c r="C39" s="150" t="s">
        <v>637</v>
      </c>
      <c r="D39" s="149">
        <v>557580</v>
      </c>
      <c r="E39" s="147" t="s">
        <v>148</v>
      </c>
      <c r="F39" s="148">
        <v>64250</v>
      </c>
      <c r="G39" s="147" t="s">
        <v>148</v>
      </c>
      <c r="H39" s="146">
        <v>11.52301015100972</v>
      </c>
      <c r="I39" s="145"/>
      <c r="J39" s="128"/>
    </row>
    <row r="40" spans="2:10" ht="12.5">
      <c r="B40" s="151" t="s">
        <v>636</v>
      </c>
      <c r="C40" s="150" t="s">
        <v>635</v>
      </c>
      <c r="D40" s="149">
        <v>715840</v>
      </c>
      <c r="E40" s="147" t="s">
        <v>148</v>
      </c>
      <c r="F40" s="148">
        <v>33290</v>
      </c>
      <c r="G40" s="147" t="s">
        <v>148</v>
      </c>
      <c r="H40" s="146">
        <v>4.6504805543138126</v>
      </c>
      <c r="I40" s="145"/>
      <c r="J40" s="128"/>
    </row>
    <row r="41" spans="2:10" ht="12.5">
      <c r="B41" s="151" t="s">
        <v>634</v>
      </c>
      <c r="C41" s="150" t="s">
        <v>633</v>
      </c>
      <c r="D41" s="149">
        <v>386170</v>
      </c>
      <c r="E41" s="147" t="s">
        <v>148</v>
      </c>
      <c r="F41" s="148">
        <v>73120</v>
      </c>
      <c r="G41" s="147" t="s">
        <v>148</v>
      </c>
      <c r="H41" s="146">
        <v>18.934666079705828</v>
      </c>
      <c r="I41" s="145"/>
      <c r="J41" s="128"/>
    </row>
    <row r="42" spans="2:10" ht="11.5" customHeight="1">
      <c r="B42" s="151" t="s">
        <v>632</v>
      </c>
      <c r="C42" s="150" t="s">
        <v>631</v>
      </c>
      <c r="D42" s="149">
        <v>204120</v>
      </c>
      <c r="E42" s="147" t="s">
        <v>148</v>
      </c>
      <c r="F42" s="148">
        <v>51280</v>
      </c>
      <c r="G42" s="147" t="s">
        <v>148</v>
      </c>
      <c r="H42" s="146">
        <v>25.122476974328826</v>
      </c>
      <c r="I42" s="145"/>
      <c r="J42" s="128"/>
    </row>
    <row r="43" spans="2:10" ht="11.5" customHeight="1">
      <c r="B43" s="151" t="s">
        <v>630</v>
      </c>
      <c r="C43" s="150" t="s">
        <v>629</v>
      </c>
      <c r="D43" s="149">
        <v>470300</v>
      </c>
      <c r="E43" s="147" t="s">
        <v>148</v>
      </c>
      <c r="F43" s="148">
        <v>35980</v>
      </c>
      <c r="G43" s="147" t="s">
        <v>148</v>
      </c>
      <c r="H43" s="146">
        <v>7.6504358919838396</v>
      </c>
      <c r="I43" s="145"/>
      <c r="J43" s="128"/>
    </row>
    <row r="44" spans="2:10" ht="11.5" customHeight="1">
      <c r="B44" s="151" t="s">
        <v>628</v>
      </c>
      <c r="C44" s="150" t="s">
        <v>627</v>
      </c>
      <c r="D44" s="149">
        <v>204450</v>
      </c>
      <c r="E44" s="147" t="s">
        <v>148</v>
      </c>
      <c r="F44" s="148">
        <v>14580</v>
      </c>
      <c r="G44" s="147" t="s">
        <v>148</v>
      </c>
      <c r="H44" s="146">
        <v>7.131327953044754</v>
      </c>
      <c r="I44" s="145"/>
      <c r="J44" s="128"/>
    </row>
    <row r="45" spans="2:10" ht="12.5">
      <c r="B45" s="151" t="s">
        <v>626</v>
      </c>
      <c r="C45" s="150" t="s">
        <v>625</v>
      </c>
      <c r="D45" s="149">
        <v>318710</v>
      </c>
      <c r="E45" s="147" t="s">
        <v>148</v>
      </c>
      <c r="F45" s="148">
        <v>39590</v>
      </c>
      <c r="G45" s="147" t="s">
        <v>148</v>
      </c>
      <c r="H45" s="146">
        <v>12.421950989928147</v>
      </c>
      <c r="I45" s="145"/>
      <c r="J45" s="128"/>
    </row>
    <row r="46" spans="2:10" ht="12.5">
      <c r="B46" s="151" t="s">
        <v>624</v>
      </c>
      <c r="C46" s="150" t="s">
        <v>623</v>
      </c>
      <c r="D46" s="149">
        <v>428100</v>
      </c>
      <c r="E46" s="147" t="s">
        <v>148</v>
      </c>
      <c r="F46" s="148">
        <v>42120</v>
      </c>
      <c r="G46" s="147" t="s">
        <v>148</v>
      </c>
      <c r="H46" s="146">
        <v>9.838822704975474</v>
      </c>
      <c r="I46" s="145"/>
      <c r="J46" s="128"/>
    </row>
    <row r="47" spans="2:10" ht="12.5">
      <c r="B47" s="151" t="s">
        <v>622</v>
      </c>
      <c r="C47" s="150" t="s">
        <v>621</v>
      </c>
      <c r="D47" s="149">
        <v>754600</v>
      </c>
      <c r="E47" s="147" t="s">
        <v>148</v>
      </c>
      <c r="F47" s="148">
        <v>80550</v>
      </c>
      <c r="G47" s="147" t="s">
        <v>148</v>
      </c>
      <c r="H47" s="146">
        <v>10.674529552080573</v>
      </c>
      <c r="I47" s="145"/>
      <c r="J47" s="128"/>
    </row>
    <row r="48" spans="2:10" ht="12.5">
      <c r="B48" s="151" t="s">
        <v>620</v>
      </c>
      <c r="C48" s="150" t="s">
        <v>619</v>
      </c>
      <c r="D48" s="149">
        <v>505280</v>
      </c>
      <c r="E48" s="147" t="s">
        <v>148</v>
      </c>
      <c r="F48" s="148">
        <v>24160</v>
      </c>
      <c r="G48" s="147" t="s">
        <v>148</v>
      </c>
      <c r="H48" s="146">
        <v>4.7815072830905638</v>
      </c>
      <c r="I48" s="145"/>
      <c r="J48" s="128"/>
    </row>
    <row r="49" spans="2:10" ht="12.5">
      <c r="B49" s="151" t="s">
        <v>618</v>
      </c>
      <c r="C49" s="150" t="s">
        <v>617</v>
      </c>
      <c r="D49" s="149">
        <v>395260</v>
      </c>
      <c r="E49" s="147" t="s">
        <v>148</v>
      </c>
      <c r="F49" s="148">
        <v>26120</v>
      </c>
      <c r="G49" s="147" t="s">
        <v>148</v>
      </c>
      <c r="H49" s="146">
        <v>6.6083084551940496</v>
      </c>
      <c r="I49" s="145"/>
      <c r="J49" s="128"/>
    </row>
    <row r="50" spans="2:10" ht="12.5">
      <c r="B50" s="151" t="s">
        <v>616</v>
      </c>
      <c r="C50" s="150" t="s">
        <v>615</v>
      </c>
      <c r="D50" s="149">
        <v>306410</v>
      </c>
      <c r="E50" s="147" t="s">
        <v>148</v>
      </c>
      <c r="F50" s="148">
        <v>24010</v>
      </c>
      <c r="G50" s="147" t="s">
        <v>148</v>
      </c>
      <c r="H50" s="146">
        <v>7.8359061388335887</v>
      </c>
      <c r="I50" s="145"/>
      <c r="J50" s="128"/>
    </row>
    <row r="51" spans="2:10" ht="12.5">
      <c r="B51" s="151" t="s">
        <v>614</v>
      </c>
      <c r="C51" s="150" t="s">
        <v>613</v>
      </c>
      <c r="D51" s="149">
        <v>337960</v>
      </c>
      <c r="E51" s="147" t="s">
        <v>148</v>
      </c>
      <c r="F51" s="148">
        <v>18090</v>
      </c>
      <c r="G51" s="147" t="s">
        <v>148</v>
      </c>
      <c r="H51" s="146">
        <v>5.3527044620665167</v>
      </c>
      <c r="I51" s="145"/>
      <c r="J51" s="128"/>
    </row>
    <row r="52" spans="2:10" ht="12.5">
      <c r="B52" s="151" t="s">
        <v>612</v>
      </c>
      <c r="C52" s="150" t="s">
        <v>611</v>
      </c>
      <c r="D52" s="149">
        <v>354310</v>
      </c>
      <c r="E52" s="147" t="s">
        <v>148</v>
      </c>
      <c r="F52" s="148">
        <v>36000</v>
      </c>
      <c r="G52" s="147" t="s">
        <v>148</v>
      </c>
      <c r="H52" s="146">
        <v>10.160593830261636</v>
      </c>
      <c r="I52" s="145"/>
      <c r="J52" s="128"/>
    </row>
    <row r="53" spans="2:10" ht="12.5">
      <c r="B53" s="151" t="s">
        <v>610</v>
      </c>
      <c r="C53" s="150" t="s">
        <v>609</v>
      </c>
      <c r="D53" s="149">
        <v>503700</v>
      </c>
      <c r="E53" s="147" t="s">
        <v>148</v>
      </c>
      <c r="F53" s="148">
        <v>56090</v>
      </c>
      <c r="G53" s="147" t="s">
        <v>148</v>
      </c>
      <c r="H53" s="146">
        <v>11.135596585269008</v>
      </c>
      <c r="I53" s="145"/>
      <c r="J53" s="128"/>
    </row>
    <row r="54" spans="2:10" ht="12.5">
      <c r="B54" s="151" t="s">
        <v>608</v>
      </c>
      <c r="C54" s="150" t="s">
        <v>607</v>
      </c>
      <c r="D54" s="149">
        <v>1840</v>
      </c>
      <c r="E54" s="147" t="s">
        <v>148</v>
      </c>
      <c r="F54" s="148">
        <v>290</v>
      </c>
      <c r="G54" s="147" t="s">
        <v>148</v>
      </c>
      <c r="H54" s="146">
        <v>15.760869565217392</v>
      </c>
      <c r="I54" s="145"/>
      <c r="J54" s="128"/>
    </row>
    <row r="55" spans="2:10" ht="12.5">
      <c r="B55" s="151" t="s">
        <v>606</v>
      </c>
      <c r="C55" s="150" t="s">
        <v>605</v>
      </c>
      <c r="D55" s="149">
        <v>1317860</v>
      </c>
      <c r="E55" s="147" t="s">
        <v>148</v>
      </c>
      <c r="F55" s="148">
        <v>137460</v>
      </c>
      <c r="G55" s="147" t="s">
        <v>148</v>
      </c>
      <c r="H55" s="146">
        <v>10.430546492040126</v>
      </c>
      <c r="I55" s="145"/>
      <c r="J55" s="128"/>
    </row>
    <row r="56" spans="2:10" ht="12.5">
      <c r="B56" s="151" t="s">
        <v>604</v>
      </c>
      <c r="C56" s="150" t="s">
        <v>603</v>
      </c>
      <c r="D56" s="149">
        <v>8050</v>
      </c>
      <c r="E56" s="147" t="s">
        <v>148</v>
      </c>
      <c r="F56" s="148">
        <v>1420</v>
      </c>
      <c r="G56" s="147" t="s">
        <v>148</v>
      </c>
      <c r="H56" s="146">
        <v>17.63975155279503</v>
      </c>
      <c r="I56" s="145"/>
      <c r="J56" s="128"/>
    </row>
    <row r="57" spans="2:10" ht="12.5">
      <c r="B57" s="151" t="s">
        <v>602</v>
      </c>
      <c r="C57" s="150" t="s">
        <v>601</v>
      </c>
      <c r="D57" s="149">
        <v>14670</v>
      </c>
      <c r="E57" s="147" t="s">
        <v>148</v>
      </c>
      <c r="F57" s="148">
        <v>1190</v>
      </c>
      <c r="G57" s="147" t="s">
        <v>148</v>
      </c>
      <c r="H57" s="146">
        <v>8.1117927743694604</v>
      </c>
      <c r="I57" s="145"/>
      <c r="J57" s="128"/>
    </row>
    <row r="58" spans="2:10" ht="12.5">
      <c r="B58" s="151" t="s">
        <v>600</v>
      </c>
      <c r="C58" s="150" t="s">
        <v>599</v>
      </c>
      <c r="D58" s="149">
        <v>235340</v>
      </c>
      <c r="E58" s="147" t="s">
        <v>148</v>
      </c>
      <c r="F58" s="148">
        <v>19100</v>
      </c>
      <c r="G58" s="147" t="s">
        <v>148</v>
      </c>
      <c r="H58" s="146">
        <v>8.1159173961077595</v>
      </c>
      <c r="I58" s="145"/>
      <c r="J58" s="128"/>
    </row>
    <row r="59" spans="2:10" ht="12.5">
      <c r="B59" s="151" t="s">
        <v>598</v>
      </c>
      <c r="C59" s="150" t="s">
        <v>597</v>
      </c>
      <c r="D59" s="149">
        <v>208860</v>
      </c>
      <c r="E59" s="147" t="s">
        <v>148</v>
      </c>
      <c r="F59" s="148">
        <v>39600</v>
      </c>
      <c r="G59" s="147" t="s">
        <v>148</v>
      </c>
      <c r="H59" s="146">
        <v>18.96006894570526</v>
      </c>
      <c r="I59" s="145"/>
      <c r="J59" s="128"/>
    </row>
    <row r="60" spans="2:10" ht="12.5">
      <c r="B60" s="151" t="s">
        <v>596</v>
      </c>
      <c r="C60" s="150" t="s">
        <v>595</v>
      </c>
      <c r="D60" s="149">
        <v>323290</v>
      </c>
      <c r="E60" s="147" t="s">
        <v>148</v>
      </c>
      <c r="F60" s="148">
        <v>32450</v>
      </c>
      <c r="G60" s="147" t="s">
        <v>148</v>
      </c>
      <c r="H60" s="146">
        <v>10.037427696495406</v>
      </c>
      <c r="I60" s="145"/>
      <c r="J60" s="128"/>
    </row>
    <row r="61" spans="2:10" ht="12.5">
      <c r="B61" s="151" t="s">
        <v>594</v>
      </c>
      <c r="C61" s="150" t="s">
        <v>593</v>
      </c>
      <c r="D61" s="149">
        <v>1348860</v>
      </c>
      <c r="E61" s="147" t="s">
        <v>148</v>
      </c>
      <c r="F61" s="148">
        <v>124400</v>
      </c>
      <c r="G61" s="147" t="s">
        <v>148</v>
      </c>
      <c r="H61" s="146">
        <v>9.222602790504574</v>
      </c>
      <c r="I61" s="145"/>
      <c r="J61" s="128"/>
    </row>
    <row r="62" spans="2:10" ht="12.5">
      <c r="B62" s="151" t="s">
        <v>592</v>
      </c>
      <c r="C62" s="150" t="s">
        <v>591</v>
      </c>
      <c r="D62" s="149">
        <v>383690</v>
      </c>
      <c r="E62" s="147" t="s">
        <v>148</v>
      </c>
      <c r="F62" s="148">
        <v>11860</v>
      </c>
      <c r="G62" s="147" t="s">
        <v>148</v>
      </c>
      <c r="H62" s="146">
        <v>3.0910370351064662</v>
      </c>
      <c r="I62" s="145"/>
      <c r="J62" s="128"/>
    </row>
    <row r="63" spans="2:10" ht="12.5">
      <c r="B63" s="151" t="s">
        <v>590</v>
      </c>
      <c r="C63" s="150" t="s">
        <v>589</v>
      </c>
      <c r="D63" s="149">
        <v>489760</v>
      </c>
      <c r="E63" s="147" t="s">
        <v>148</v>
      </c>
      <c r="F63" s="148">
        <v>15290</v>
      </c>
      <c r="G63" s="147" t="s">
        <v>148</v>
      </c>
      <c r="H63" s="146">
        <v>3.1219372754001959</v>
      </c>
      <c r="I63" s="145"/>
      <c r="J63" s="128"/>
    </row>
    <row r="64" spans="2:10" ht="12.5">
      <c r="B64" s="151" t="s">
        <v>588</v>
      </c>
      <c r="C64" s="150" t="s">
        <v>587</v>
      </c>
      <c r="D64" s="149">
        <v>809260</v>
      </c>
      <c r="E64" s="147" t="s">
        <v>148</v>
      </c>
      <c r="F64" s="148">
        <v>37400</v>
      </c>
      <c r="G64" s="147" t="s">
        <v>148</v>
      </c>
      <c r="H64" s="146">
        <v>4.6215060672713344</v>
      </c>
      <c r="I64" s="145"/>
      <c r="J64" s="128"/>
    </row>
    <row r="65" spans="2:10" ht="12.5">
      <c r="B65" s="151" t="s">
        <v>586</v>
      </c>
      <c r="C65" s="150" t="s">
        <v>585</v>
      </c>
      <c r="D65" s="149">
        <v>910960</v>
      </c>
      <c r="E65" s="147" t="s">
        <v>148</v>
      </c>
      <c r="F65" s="148">
        <v>16110</v>
      </c>
      <c r="G65" s="147" t="s">
        <v>148</v>
      </c>
      <c r="H65" s="146">
        <v>1.7684640379379994</v>
      </c>
      <c r="I65" s="145"/>
      <c r="J65" s="128"/>
    </row>
    <row r="66" spans="2:10" ht="12.5">
      <c r="B66" s="151" t="s">
        <v>584</v>
      </c>
      <c r="C66" s="150" t="s">
        <v>583</v>
      </c>
      <c r="D66" s="149">
        <v>211710</v>
      </c>
      <c r="E66" s="147" t="s">
        <v>148</v>
      </c>
      <c r="F66" s="148">
        <v>4570</v>
      </c>
      <c r="G66" s="147" t="s">
        <v>148</v>
      </c>
      <c r="H66" s="146">
        <v>2.158613197298191</v>
      </c>
      <c r="I66" s="145"/>
      <c r="J66" s="128"/>
    </row>
    <row r="67" spans="2:10" ht="12.5">
      <c r="B67" s="151" t="s">
        <v>582</v>
      </c>
      <c r="C67" s="150" t="s">
        <v>581</v>
      </c>
      <c r="D67" s="149">
        <v>288900</v>
      </c>
      <c r="E67" s="147" t="s">
        <v>148</v>
      </c>
      <c r="F67" s="148">
        <v>18010</v>
      </c>
      <c r="G67" s="147" t="s">
        <v>148</v>
      </c>
      <c r="H67" s="146">
        <v>6.2339910003461405</v>
      </c>
      <c r="I67" s="145"/>
      <c r="J67" s="128"/>
    </row>
    <row r="68" spans="2:10" ht="12.5">
      <c r="B68" s="151" t="s">
        <v>580</v>
      </c>
      <c r="C68" s="150" t="s">
        <v>579</v>
      </c>
      <c r="D68" s="149">
        <v>381620</v>
      </c>
      <c r="E68" s="147" t="s">
        <v>148</v>
      </c>
      <c r="F68" s="148">
        <v>5490</v>
      </c>
      <c r="G68" s="147" t="s">
        <v>148</v>
      </c>
      <c r="H68" s="146">
        <v>1.4386038467585556</v>
      </c>
      <c r="I68" s="145"/>
      <c r="J68" s="128"/>
    </row>
    <row r="69" spans="2:10" ht="12.5">
      <c r="B69" s="151" t="s">
        <v>578</v>
      </c>
      <c r="C69" s="150" t="s">
        <v>577</v>
      </c>
      <c r="D69" s="149">
        <v>324940</v>
      </c>
      <c r="E69" s="147" t="s">
        <v>148</v>
      </c>
      <c r="F69" s="148">
        <v>15030</v>
      </c>
      <c r="G69" s="147" t="s">
        <v>148</v>
      </c>
      <c r="H69" s="146">
        <v>4.6254693174124455</v>
      </c>
      <c r="I69" s="145"/>
      <c r="J69" s="128"/>
    </row>
    <row r="70" spans="2:10" ht="12.5">
      <c r="B70" s="151" t="s">
        <v>576</v>
      </c>
      <c r="C70" s="150" t="s">
        <v>575</v>
      </c>
      <c r="D70" s="149">
        <v>241010</v>
      </c>
      <c r="E70" s="147" t="s">
        <v>148</v>
      </c>
      <c r="F70" s="148">
        <v>21970</v>
      </c>
      <c r="G70" s="147" t="s">
        <v>148</v>
      </c>
      <c r="H70" s="146">
        <v>9.1158043234720552</v>
      </c>
      <c r="I70" s="145"/>
      <c r="J70" s="128"/>
    </row>
    <row r="71" spans="2:10" ht="12.5">
      <c r="B71" s="151" t="s">
        <v>574</v>
      </c>
      <c r="C71" s="150" t="s">
        <v>573</v>
      </c>
      <c r="D71" s="149">
        <v>257460</v>
      </c>
      <c r="E71" s="147" t="s">
        <v>148</v>
      </c>
      <c r="F71" s="148">
        <v>27900</v>
      </c>
      <c r="G71" s="147" t="s">
        <v>148</v>
      </c>
      <c r="H71" s="146">
        <v>10.836634817058959</v>
      </c>
      <c r="I71" s="145"/>
      <c r="J71" s="128"/>
    </row>
    <row r="72" spans="2:10" ht="12.5">
      <c r="B72" s="151" t="s">
        <v>572</v>
      </c>
      <c r="C72" s="150" t="s">
        <v>571</v>
      </c>
      <c r="D72" s="149">
        <v>182980</v>
      </c>
      <c r="E72" s="147" t="s">
        <v>148</v>
      </c>
      <c r="F72" s="148">
        <v>15440</v>
      </c>
      <c r="G72" s="147" t="s">
        <v>148</v>
      </c>
      <c r="H72" s="146">
        <v>8.4380806645535031</v>
      </c>
      <c r="I72" s="145"/>
      <c r="J72" s="128"/>
    </row>
    <row r="73" spans="2:10" ht="12.5">
      <c r="B73" s="151" t="s">
        <v>570</v>
      </c>
      <c r="C73" s="150" t="s">
        <v>569</v>
      </c>
      <c r="D73" s="149">
        <v>266170</v>
      </c>
      <c r="E73" s="147" t="s">
        <v>148</v>
      </c>
      <c r="F73" s="148">
        <v>19190</v>
      </c>
      <c r="G73" s="147" t="s">
        <v>148</v>
      </c>
      <c r="H73" s="146">
        <v>7.2096780253221624</v>
      </c>
      <c r="I73" s="145"/>
      <c r="J73" s="128"/>
    </row>
    <row r="74" spans="2:10" ht="12.5">
      <c r="B74" s="151" t="s">
        <v>568</v>
      </c>
      <c r="C74" s="150" t="s">
        <v>567</v>
      </c>
      <c r="D74" s="149">
        <v>77750</v>
      </c>
      <c r="E74" s="147" t="s">
        <v>148</v>
      </c>
      <c r="F74" s="148">
        <v>11580</v>
      </c>
      <c r="G74" s="147" t="s">
        <v>148</v>
      </c>
      <c r="H74" s="146">
        <v>14.893890675241158</v>
      </c>
      <c r="I74" s="145"/>
      <c r="J74" s="128"/>
    </row>
    <row r="75" spans="2:10" ht="12.5">
      <c r="B75" s="151" t="s">
        <v>566</v>
      </c>
      <c r="C75" s="150" t="s">
        <v>565</v>
      </c>
      <c r="D75" s="149">
        <v>358670</v>
      </c>
      <c r="E75" s="147" t="s">
        <v>148</v>
      </c>
      <c r="F75" s="148">
        <v>13240</v>
      </c>
      <c r="G75" s="147" t="s">
        <v>148</v>
      </c>
      <c r="H75" s="146">
        <v>3.6914155072908246</v>
      </c>
      <c r="I75" s="145"/>
      <c r="J75" s="128"/>
    </row>
    <row r="76" spans="2:10" ht="12.5">
      <c r="B76" s="151" t="s">
        <v>564</v>
      </c>
      <c r="C76" s="150" t="s">
        <v>563</v>
      </c>
      <c r="D76" s="149">
        <v>315030</v>
      </c>
      <c r="E76" s="147" t="s">
        <v>148</v>
      </c>
      <c r="F76" s="148">
        <v>18910</v>
      </c>
      <c r="G76" s="147" t="s">
        <v>148</v>
      </c>
      <c r="H76" s="146">
        <v>6.0026029267053929</v>
      </c>
      <c r="I76" s="145"/>
      <c r="J76" s="128"/>
    </row>
    <row r="77" spans="2:10" ht="12.5">
      <c r="B77" s="151" t="s">
        <v>562</v>
      </c>
      <c r="C77" s="150" t="s">
        <v>561</v>
      </c>
      <c r="D77" s="149">
        <v>230520</v>
      </c>
      <c r="E77" s="147" t="s">
        <v>148</v>
      </c>
      <c r="F77" s="148">
        <v>9270</v>
      </c>
      <c r="G77" s="147" t="s">
        <v>148</v>
      </c>
      <c r="H77" s="146">
        <v>4.0213430504945347</v>
      </c>
      <c r="I77" s="145"/>
      <c r="J77" s="128"/>
    </row>
    <row r="78" spans="2:10" ht="12.5">
      <c r="B78" s="151" t="s">
        <v>560</v>
      </c>
      <c r="C78" s="150" t="s">
        <v>559</v>
      </c>
      <c r="D78" s="149">
        <v>1175070</v>
      </c>
      <c r="E78" s="147" t="s">
        <v>148</v>
      </c>
      <c r="F78" s="148">
        <v>58640</v>
      </c>
      <c r="G78" s="147" t="s">
        <v>148</v>
      </c>
      <c r="H78" s="146">
        <v>4.9903410009616449</v>
      </c>
      <c r="I78" s="145"/>
      <c r="J78" s="128"/>
    </row>
    <row r="79" spans="2:10" ht="12.5">
      <c r="B79" s="151" t="s">
        <v>558</v>
      </c>
      <c r="C79" s="150" t="s">
        <v>557</v>
      </c>
      <c r="D79" s="149">
        <v>992810</v>
      </c>
      <c r="E79" s="147" t="s">
        <v>148</v>
      </c>
      <c r="F79" s="148">
        <v>40530</v>
      </c>
      <c r="G79" s="147" t="s">
        <v>148</v>
      </c>
      <c r="H79" s="146">
        <v>4.0823521116830008</v>
      </c>
      <c r="I79" s="145"/>
      <c r="J79" s="128"/>
    </row>
    <row r="80" spans="2:10" ht="12.5">
      <c r="B80" s="151" t="s">
        <v>556</v>
      </c>
      <c r="C80" s="150" t="s">
        <v>555</v>
      </c>
      <c r="D80" s="149">
        <v>779160</v>
      </c>
      <c r="E80" s="147" t="s">
        <v>148</v>
      </c>
      <c r="F80" s="148">
        <v>33540</v>
      </c>
      <c r="G80" s="147" t="s">
        <v>148</v>
      </c>
      <c r="H80" s="146">
        <v>4.3046357615894042</v>
      </c>
      <c r="I80" s="145"/>
      <c r="J80" s="128"/>
    </row>
    <row r="81" spans="2:10" ht="12.5">
      <c r="B81" s="151" t="s">
        <v>554</v>
      </c>
      <c r="C81" s="150" t="s">
        <v>553</v>
      </c>
      <c r="D81" s="149">
        <v>98050</v>
      </c>
      <c r="E81" s="147" t="s">
        <v>148</v>
      </c>
      <c r="F81" s="148">
        <v>6890</v>
      </c>
      <c r="G81" s="147" t="s">
        <v>148</v>
      </c>
      <c r="H81" s="146">
        <v>7.0270270270270272</v>
      </c>
      <c r="I81" s="145"/>
      <c r="J81" s="128"/>
    </row>
    <row r="82" spans="2:10" ht="12.5">
      <c r="B82" s="151" t="s">
        <v>552</v>
      </c>
      <c r="C82" s="150" t="s">
        <v>551</v>
      </c>
      <c r="D82" s="149">
        <v>471130</v>
      </c>
      <c r="E82" s="147" t="s">
        <v>148</v>
      </c>
      <c r="F82" s="148">
        <v>16630</v>
      </c>
      <c r="G82" s="147" t="s">
        <v>148</v>
      </c>
      <c r="H82" s="146">
        <v>3.5298113047354231</v>
      </c>
      <c r="I82" s="145"/>
      <c r="J82" s="128"/>
    </row>
    <row r="83" spans="2:10" ht="12.5">
      <c r="B83" s="151" t="s">
        <v>550</v>
      </c>
      <c r="C83" s="150" t="s">
        <v>549</v>
      </c>
      <c r="D83" s="149">
        <v>781720</v>
      </c>
      <c r="E83" s="147" t="s">
        <v>148</v>
      </c>
      <c r="F83" s="148">
        <v>62530</v>
      </c>
      <c r="G83" s="147" t="s">
        <v>148</v>
      </c>
      <c r="H83" s="146">
        <v>7.9990277848846132</v>
      </c>
      <c r="I83" s="145"/>
      <c r="J83" s="128"/>
    </row>
    <row r="84" spans="2:10" ht="12.5">
      <c r="B84" s="151" t="s">
        <v>548</v>
      </c>
      <c r="C84" s="150" t="s">
        <v>547</v>
      </c>
      <c r="D84" s="149">
        <v>781770</v>
      </c>
      <c r="E84" s="147" t="s">
        <v>148</v>
      </c>
      <c r="F84" s="148">
        <v>61670</v>
      </c>
      <c r="G84" s="147" t="s">
        <v>148</v>
      </c>
      <c r="H84" s="146">
        <v>7.888509408137943</v>
      </c>
      <c r="I84" s="145"/>
      <c r="J84" s="128"/>
    </row>
    <row r="85" spans="2:10" ht="12.5">
      <c r="B85" s="151" t="s">
        <v>546</v>
      </c>
      <c r="C85" s="150" t="s">
        <v>545</v>
      </c>
      <c r="D85" s="149">
        <v>481930</v>
      </c>
      <c r="E85" s="147" t="s">
        <v>148</v>
      </c>
      <c r="F85" s="148">
        <v>39540</v>
      </c>
      <c r="G85" s="147" t="s">
        <v>148</v>
      </c>
      <c r="H85" s="146">
        <v>8.2045110285726146</v>
      </c>
      <c r="I85" s="145"/>
      <c r="J85" s="128"/>
    </row>
    <row r="86" spans="2:10" ht="12.5">
      <c r="B86" s="151" t="s">
        <v>544</v>
      </c>
      <c r="C86" s="150" t="s">
        <v>543</v>
      </c>
      <c r="D86" s="149">
        <v>995100</v>
      </c>
      <c r="E86" s="147" t="s">
        <v>148</v>
      </c>
      <c r="F86" s="148">
        <v>181020</v>
      </c>
      <c r="G86" s="147" t="s">
        <v>148</v>
      </c>
      <c r="H86" s="146">
        <v>18.191136569189027</v>
      </c>
      <c r="I86" s="145"/>
      <c r="J86" s="128"/>
    </row>
    <row r="87" spans="2:10" ht="12.5">
      <c r="B87" s="151" t="s">
        <v>542</v>
      </c>
      <c r="C87" s="150" t="s">
        <v>541</v>
      </c>
      <c r="D87" s="149">
        <v>54080</v>
      </c>
      <c r="E87" s="147" t="s">
        <v>148</v>
      </c>
      <c r="F87" s="148">
        <v>750</v>
      </c>
      <c r="G87" s="147" t="s">
        <v>148</v>
      </c>
      <c r="H87" s="146">
        <v>1.3868343195266273</v>
      </c>
      <c r="I87" s="145"/>
      <c r="J87" s="128"/>
    </row>
    <row r="88" spans="2:10" ht="12.5">
      <c r="B88" s="151" t="s">
        <v>540</v>
      </c>
      <c r="C88" s="150" t="s">
        <v>539</v>
      </c>
      <c r="D88" s="149">
        <v>222220</v>
      </c>
      <c r="E88" s="147" t="s">
        <v>148</v>
      </c>
      <c r="F88" s="148">
        <v>11870</v>
      </c>
      <c r="G88" s="147" t="s">
        <v>148</v>
      </c>
      <c r="H88" s="146">
        <v>5.3415534155341549</v>
      </c>
      <c r="I88" s="145"/>
      <c r="J88" s="128"/>
    </row>
    <row r="89" spans="2:10" ht="12.5">
      <c r="B89" s="151" t="s">
        <v>538</v>
      </c>
      <c r="C89" s="150" t="s">
        <v>537</v>
      </c>
      <c r="D89" s="149">
        <v>206310</v>
      </c>
      <c r="E89" s="147" t="s">
        <v>148</v>
      </c>
      <c r="F89" s="148">
        <v>310</v>
      </c>
      <c r="G89" s="147" t="s">
        <v>148</v>
      </c>
      <c r="H89" s="146">
        <v>0.15025931850128446</v>
      </c>
      <c r="I89" s="145"/>
      <c r="J89" s="128"/>
    </row>
    <row r="90" spans="2:10" ht="12.5">
      <c r="B90" s="151" t="s">
        <v>536</v>
      </c>
      <c r="C90" s="150" t="s">
        <v>535</v>
      </c>
      <c r="D90" s="149">
        <v>584300</v>
      </c>
      <c r="E90" s="147" t="s">
        <v>148</v>
      </c>
      <c r="F90" s="148">
        <v>13490</v>
      </c>
      <c r="G90" s="147" t="s">
        <v>148</v>
      </c>
      <c r="H90" s="146">
        <v>2.3087455074448058</v>
      </c>
      <c r="I90" s="145"/>
      <c r="J90" s="128"/>
    </row>
    <row r="91" spans="2:10" ht="12.5">
      <c r="B91" s="151" t="s">
        <v>534</v>
      </c>
      <c r="C91" s="150" t="s">
        <v>533</v>
      </c>
      <c r="D91" s="149">
        <v>436050</v>
      </c>
      <c r="E91" s="147" t="s">
        <v>148</v>
      </c>
      <c r="F91" s="148">
        <v>13570</v>
      </c>
      <c r="G91" s="147" t="s">
        <v>148</v>
      </c>
      <c r="H91" s="146">
        <v>3.1120284371058364</v>
      </c>
      <c r="I91" s="145"/>
      <c r="J91" s="128"/>
    </row>
    <row r="92" spans="2:10" ht="12.5">
      <c r="B92" s="151" t="s">
        <v>532</v>
      </c>
      <c r="C92" s="150" t="s">
        <v>531</v>
      </c>
      <c r="D92" s="149">
        <v>720820</v>
      </c>
      <c r="E92" s="147" t="s">
        <v>148</v>
      </c>
      <c r="F92" s="148">
        <v>19290</v>
      </c>
      <c r="G92" s="147" t="s">
        <v>148</v>
      </c>
      <c r="H92" s="146">
        <v>2.6761188646263978</v>
      </c>
      <c r="I92" s="145"/>
      <c r="J92" s="128"/>
    </row>
    <row r="93" spans="2:10" ht="12.5">
      <c r="B93" s="151" t="s">
        <v>530</v>
      </c>
      <c r="C93" s="150" t="s">
        <v>529</v>
      </c>
      <c r="D93" s="149">
        <v>361070</v>
      </c>
      <c r="E93" s="147" t="s">
        <v>148</v>
      </c>
      <c r="F93" s="148">
        <v>17080</v>
      </c>
      <c r="G93" s="147" t="s">
        <v>148</v>
      </c>
      <c r="H93" s="146">
        <v>4.7303846899493172</v>
      </c>
      <c r="I93" s="145"/>
      <c r="J93" s="128"/>
    </row>
    <row r="94" spans="2:10" ht="12.5">
      <c r="B94" s="151" t="s">
        <v>528</v>
      </c>
      <c r="C94" s="150" t="s">
        <v>527</v>
      </c>
      <c r="D94" s="149">
        <v>167670</v>
      </c>
      <c r="E94" s="147" t="s">
        <v>148</v>
      </c>
      <c r="F94" s="148">
        <v>660</v>
      </c>
      <c r="G94" s="147" t="s">
        <v>148</v>
      </c>
      <c r="H94" s="146">
        <v>0.39363034532116659</v>
      </c>
      <c r="I94" s="145"/>
      <c r="J94" s="128"/>
    </row>
    <row r="95" spans="2:10" ht="12.5">
      <c r="B95" s="151" t="s">
        <v>526</v>
      </c>
      <c r="C95" s="150" t="s">
        <v>525</v>
      </c>
      <c r="D95" s="149">
        <v>531140</v>
      </c>
      <c r="E95" s="147" t="s">
        <v>148</v>
      </c>
      <c r="F95" s="148">
        <v>16240</v>
      </c>
      <c r="G95" s="147" t="s">
        <v>148</v>
      </c>
      <c r="H95" s="146">
        <v>3.0575742742026586</v>
      </c>
      <c r="I95" s="145"/>
      <c r="J95" s="128"/>
    </row>
    <row r="96" spans="2:10" ht="12.5">
      <c r="B96" s="151" t="s">
        <v>524</v>
      </c>
      <c r="C96" s="150" t="s">
        <v>523</v>
      </c>
      <c r="D96" s="149">
        <v>97950</v>
      </c>
      <c r="E96" s="147" t="s">
        <v>148</v>
      </c>
      <c r="F96" s="148">
        <v>2480</v>
      </c>
      <c r="G96" s="147" t="s">
        <v>148</v>
      </c>
      <c r="H96" s="146">
        <v>2.5319040326697295</v>
      </c>
      <c r="I96" s="145"/>
      <c r="J96" s="128"/>
    </row>
    <row r="97" spans="2:10" ht="12.5">
      <c r="B97" s="151" t="s">
        <v>522</v>
      </c>
      <c r="C97" s="150" t="s">
        <v>521</v>
      </c>
      <c r="D97" s="149">
        <v>355360</v>
      </c>
      <c r="E97" s="147" t="s">
        <v>148</v>
      </c>
      <c r="F97" s="148">
        <v>10040</v>
      </c>
      <c r="G97" s="147" t="s">
        <v>148</v>
      </c>
      <c r="H97" s="146">
        <v>2.825303917154435</v>
      </c>
      <c r="I97" s="145"/>
      <c r="J97" s="128"/>
    </row>
    <row r="98" spans="2:10" ht="12.5">
      <c r="B98" s="151" t="s">
        <v>520</v>
      </c>
      <c r="C98" s="150" t="s">
        <v>519</v>
      </c>
      <c r="D98" s="149">
        <v>390220</v>
      </c>
      <c r="E98" s="147" t="s">
        <v>148</v>
      </c>
      <c r="F98" s="148">
        <v>7260</v>
      </c>
      <c r="G98" s="147" t="s">
        <v>148</v>
      </c>
      <c r="H98" s="146">
        <v>1.8604889549484904</v>
      </c>
      <c r="I98" s="145"/>
      <c r="J98" s="128"/>
    </row>
    <row r="99" spans="2:10" ht="12.5">
      <c r="B99" s="151" t="s">
        <v>518</v>
      </c>
      <c r="C99" s="150" t="s">
        <v>517</v>
      </c>
      <c r="D99" s="149">
        <v>426650</v>
      </c>
      <c r="E99" s="147" t="s">
        <v>148</v>
      </c>
      <c r="F99" s="148">
        <v>10320</v>
      </c>
      <c r="G99" s="147" t="s">
        <v>148</v>
      </c>
      <c r="H99" s="146">
        <v>2.4188444861127389</v>
      </c>
      <c r="I99" s="145"/>
      <c r="J99" s="128"/>
    </row>
    <row r="100" spans="2:10" ht="12.5">
      <c r="B100" s="151" t="s">
        <v>516</v>
      </c>
      <c r="C100" s="150" t="s">
        <v>515</v>
      </c>
      <c r="D100" s="149">
        <v>621640</v>
      </c>
      <c r="E100" s="147" t="s">
        <v>148</v>
      </c>
      <c r="F100" s="148">
        <v>8680</v>
      </c>
      <c r="G100" s="147" t="s">
        <v>148</v>
      </c>
      <c r="H100" s="146">
        <v>1.3963065439804387</v>
      </c>
      <c r="I100" s="145"/>
      <c r="J100" s="128"/>
    </row>
    <row r="101" spans="2:10" ht="12.5">
      <c r="B101" s="151" t="s">
        <v>514</v>
      </c>
      <c r="C101" s="150" t="s">
        <v>513</v>
      </c>
      <c r="D101" s="149">
        <v>350560</v>
      </c>
      <c r="E101" s="147" t="s">
        <v>148</v>
      </c>
      <c r="F101" s="148">
        <v>6470</v>
      </c>
      <c r="G101" s="147" t="s">
        <v>148</v>
      </c>
      <c r="H101" s="146">
        <v>1.8456184390689183</v>
      </c>
      <c r="I101" s="145"/>
      <c r="J101" s="128"/>
    </row>
    <row r="102" spans="2:10" ht="12.5">
      <c r="B102" s="151" t="s">
        <v>512</v>
      </c>
      <c r="C102" s="150" t="s">
        <v>511</v>
      </c>
      <c r="D102" s="149">
        <v>218630</v>
      </c>
      <c r="E102" s="147" t="s">
        <v>148</v>
      </c>
      <c r="F102" s="148">
        <v>2640</v>
      </c>
      <c r="G102" s="147" t="s">
        <v>148</v>
      </c>
      <c r="H102" s="146">
        <v>1.2075195535836802</v>
      </c>
      <c r="I102" s="145"/>
      <c r="J102" s="128"/>
    </row>
    <row r="103" spans="2:10" ht="12.5">
      <c r="B103" s="151" t="s">
        <v>510</v>
      </c>
      <c r="C103" s="150" t="s">
        <v>509</v>
      </c>
      <c r="D103" s="149">
        <v>176320</v>
      </c>
      <c r="E103" s="147" t="s">
        <v>148</v>
      </c>
      <c r="F103" s="148">
        <v>1550</v>
      </c>
      <c r="G103" s="147" t="s">
        <v>148</v>
      </c>
      <c r="H103" s="146">
        <v>0.87908348457350283</v>
      </c>
      <c r="I103" s="145"/>
      <c r="J103" s="128"/>
    </row>
    <row r="104" spans="2:10" ht="12.5">
      <c r="B104" s="151" t="s">
        <v>508</v>
      </c>
      <c r="C104" s="150" t="s">
        <v>507</v>
      </c>
      <c r="D104" s="149">
        <v>555890</v>
      </c>
      <c r="E104" s="147" t="s">
        <v>148</v>
      </c>
      <c r="F104" s="148">
        <v>13360</v>
      </c>
      <c r="G104" s="147" t="s">
        <v>148</v>
      </c>
      <c r="H104" s="146">
        <v>2.4033531813848064</v>
      </c>
      <c r="I104" s="145"/>
      <c r="J104" s="128"/>
    </row>
    <row r="105" spans="2:10" ht="12.5">
      <c r="B105" s="151" t="s">
        <v>506</v>
      </c>
      <c r="C105" s="150" t="s">
        <v>505</v>
      </c>
      <c r="D105" s="149">
        <v>216260</v>
      </c>
      <c r="E105" s="147" t="s">
        <v>148</v>
      </c>
      <c r="F105" s="148">
        <v>2010</v>
      </c>
      <c r="G105" s="147" t="s">
        <v>148</v>
      </c>
      <c r="H105" s="146">
        <v>0.92943678905021732</v>
      </c>
      <c r="I105" s="145"/>
      <c r="J105" s="128"/>
    </row>
    <row r="106" spans="2:10" ht="12.5">
      <c r="B106" s="151" t="s">
        <v>504</v>
      </c>
      <c r="C106" s="150" t="s">
        <v>503</v>
      </c>
      <c r="D106" s="149">
        <v>2274920</v>
      </c>
      <c r="E106" s="147" t="s">
        <v>148</v>
      </c>
      <c r="F106" s="148">
        <v>43990</v>
      </c>
      <c r="G106" s="147" t="s">
        <v>148</v>
      </c>
      <c r="H106" s="146">
        <v>1.9336943716702126</v>
      </c>
      <c r="I106" s="145"/>
      <c r="J106" s="128"/>
    </row>
    <row r="107" spans="2:10" ht="12.5">
      <c r="B107" s="151" t="s">
        <v>502</v>
      </c>
      <c r="C107" s="150" t="s">
        <v>501</v>
      </c>
      <c r="D107" s="149">
        <v>299210</v>
      </c>
      <c r="E107" s="147" t="s">
        <v>148</v>
      </c>
      <c r="F107" s="148">
        <v>5390</v>
      </c>
      <c r="G107" s="147" t="s">
        <v>148</v>
      </c>
      <c r="H107" s="146">
        <v>1.8014103806690953</v>
      </c>
      <c r="I107" s="145"/>
      <c r="J107" s="128"/>
    </row>
    <row r="108" spans="2:10" ht="12.5">
      <c r="B108" s="151" t="s">
        <v>500</v>
      </c>
      <c r="C108" s="150" t="s">
        <v>499</v>
      </c>
      <c r="D108" s="149">
        <v>5327060</v>
      </c>
      <c r="E108" s="147" t="s">
        <v>148</v>
      </c>
      <c r="F108" s="148">
        <v>30860</v>
      </c>
      <c r="G108" s="147" t="s">
        <v>148</v>
      </c>
      <c r="H108" s="146">
        <v>0.57930640916377896</v>
      </c>
      <c r="I108" s="145"/>
      <c r="J108" s="128"/>
    </row>
    <row r="109" spans="2:10" ht="12.5">
      <c r="B109" s="151" t="s">
        <v>498</v>
      </c>
      <c r="C109" s="150" t="s">
        <v>497</v>
      </c>
      <c r="D109" s="149">
        <v>4037370</v>
      </c>
      <c r="E109" s="147" t="s">
        <v>148</v>
      </c>
      <c r="F109" s="148">
        <v>248550</v>
      </c>
      <c r="G109" s="147" t="s">
        <v>148</v>
      </c>
      <c r="H109" s="146">
        <v>6.1562353710460025</v>
      </c>
      <c r="I109" s="145"/>
      <c r="J109" s="128"/>
    </row>
    <row r="110" spans="2:10" ht="12.5">
      <c r="B110" s="151" t="s">
        <v>496</v>
      </c>
      <c r="C110" s="150" t="s">
        <v>495</v>
      </c>
      <c r="D110" s="149">
        <v>2425120</v>
      </c>
      <c r="E110" s="147" t="s">
        <v>148</v>
      </c>
      <c r="F110" s="148">
        <v>55590</v>
      </c>
      <c r="G110" s="147" t="s">
        <v>148</v>
      </c>
      <c r="H110" s="146">
        <v>2.2922577027116184</v>
      </c>
      <c r="I110" s="145"/>
      <c r="J110" s="128"/>
    </row>
    <row r="111" spans="2:10" ht="12.5">
      <c r="B111" s="151" t="s">
        <v>494</v>
      </c>
      <c r="C111" s="150" t="s">
        <v>493</v>
      </c>
      <c r="D111" s="149">
        <v>1115370</v>
      </c>
      <c r="E111" s="147" t="s">
        <v>148</v>
      </c>
      <c r="F111" s="148">
        <v>65650</v>
      </c>
      <c r="G111" s="147" t="s">
        <v>148</v>
      </c>
      <c r="H111" s="146">
        <v>5.8859391950653146</v>
      </c>
      <c r="I111" s="145"/>
      <c r="J111" s="128"/>
    </row>
    <row r="112" spans="2:10" ht="12.5">
      <c r="B112" s="151" t="s">
        <v>492</v>
      </c>
      <c r="C112" s="150" t="s">
        <v>491</v>
      </c>
      <c r="D112" s="149">
        <v>614100</v>
      </c>
      <c r="E112" s="147" t="s">
        <v>148</v>
      </c>
      <c r="F112" s="148">
        <v>29510</v>
      </c>
      <c r="G112" s="147" t="s">
        <v>148</v>
      </c>
      <c r="H112" s="146">
        <v>4.8054062856212347</v>
      </c>
      <c r="I112" s="145"/>
      <c r="J112" s="128"/>
    </row>
    <row r="113" spans="2:10" ht="12.5">
      <c r="B113" s="151" t="s">
        <v>490</v>
      </c>
      <c r="C113" s="150" t="s">
        <v>489</v>
      </c>
      <c r="D113" s="149">
        <v>170500</v>
      </c>
      <c r="E113" s="147" t="s">
        <v>148</v>
      </c>
      <c r="F113" s="148">
        <v>10280</v>
      </c>
      <c r="G113" s="147" t="s">
        <v>148</v>
      </c>
      <c r="H113" s="146">
        <v>6.0293255131964809</v>
      </c>
      <c r="I113" s="145"/>
      <c r="J113" s="128"/>
    </row>
    <row r="114" spans="2:10" ht="12.5">
      <c r="B114" s="151" t="s">
        <v>488</v>
      </c>
      <c r="C114" s="150" t="s">
        <v>487</v>
      </c>
      <c r="D114" s="149">
        <v>4399490</v>
      </c>
      <c r="E114" s="147" t="s">
        <v>148</v>
      </c>
      <c r="F114" s="148">
        <v>258440</v>
      </c>
      <c r="G114" s="147" t="s">
        <v>148</v>
      </c>
      <c r="H114" s="146">
        <v>5.8743172504085699</v>
      </c>
      <c r="I114" s="145"/>
      <c r="J114" s="128"/>
    </row>
    <row r="115" spans="2:10" ht="12.5">
      <c r="B115" s="151" t="s">
        <v>486</v>
      </c>
      <c r="C115" s="150" t="s">
        <v>485</v>
      </c>
      <c r="D115" s="149">
        <v>377360</v>
      </c>
      <c r="E115" s="147" t="s">
        <v>148</v>
      </c>
      <c r="F115" s="148">
        <v>71580</v>
      </c>
      <c r="G115" s="147" t="s">
        <v>148</v>
      </c>
      <c r="H115" s="146">
        <v>18.968624125503496</v>
      </c>
      <c r="I115" s="145"/>
      <c r="J115" s="128"/>
    </row>
    <row r="116" spans="2:10" ht="12.5">
      <c r="B116" s="151" t="s">
        <v>484</v>
      </c>
      <c r="C116" s="150" t="s">
        <v>483</v>
      </c>
      <c r="D116" s="155" t="s">
        <v>17</v>
      </c>
      <c r="E116" s="147" t="s">
        <v>181</v>
      </c>
      <c r="F116" s="152" t="s">
        <v>17</v>
      </c>
      <c r="G116" s="147" t="s">
        <v>181</v>
      </c>
      <c r="H116" s="146" t="s">
        <v>17</v>
      </c>
      <c r="I116" s="145" t="s">
        <v>181</v>
      </c>
      <c r="J116" s="128"/>
    </row>
    <row r="117" spans="2:10" ht="12.5">
      <c r="B117" s="151" t="s">
        <v>482</v>
      </c>
      <c r="C117" s="150" t="s">
        <v>481</v>
      </c>
      <c r="D117" s="155" t="s">
        <v>17</v>
      </c>
      <c r="E117" s="147" t="s">
        <v>181</v>
      </c>
      <c r="F117" s="148">
        <v>0</v>
      </c>
      <c r="G117" s="147" t="s">
        <v>148</v>
      </c>
      <c r="H117" s="146" t="s">
        <v>17</v>
      </c>
      <c r="I117" s="145"/>
      <c r="J117" s="128"/>
    </row>
    <row r="118" spans="2:10" ht="12.5">
      <c r="B118" s="151" t="s">
        <v>480</v>
      </c>
      <c r="C118" s="150" t="s">
        <v>479</v>
      </c>
      <c r="D118" s="149">
        <v>49920</v>
      </c>
      <c r="E118" s="147" t="s">
        <v>148</v>
      </c>
      <c r="F118" s="148">
        <v>3410</v>
      </c>
      <c r="G118" s="147" t="s">
        <v>148</v>
      </c>
      <c r="H118" s="146">
        <v>6.8309294871794863</v>
      </c>
      <c r="I118" s="145"/>
      <c r="J118" s="128"/>
    </row>
    <row r="119" spans="2:10" ht="12.5">
      <c r="B119" s="151" t="s">
        <v>478</v>
      </c>
      <c r="C119" s="150" t="s">
        <v>477</v>
      </c>
      <c r="D119" s="149">
        <v>754310</v>
      </c>
      <c r="E119" s="147" t="s">
        <v>148</v>
      </c>
      <c r="F119" s="148">
        <v>71130</v>
      </c>
      <c r="G119" s="147" t="s">
        <v>148</v>
      </c>
      <c r="H119" s="146">
        <v>9.4298100250560104</v>
      </c>
      <c r="I119" s="145"/>
      <c r="J119" s="128"/>
    </row>
    <row r="120" spans="2:10" ht="12.5">
      <c r="B120" s="151" t="s">
        <v>476</v>
      </c>
      <c r="C120" s="150" t="s">
        <v>475</v>
      </c>
      <c r="D120" s="149">
        <v>175770</v>
      </c>
      <c r="E120" s="147" t="s">
        <v>148</v>
      </c>
      <c r="F120" s="148">
        <v>19170</v>
      </c>
      <c r="G120" s="147" t="s">
        <v>148</v>
      </c>
      <c r="H120" s="146">
        <v>10.906298003072196</v>
      </c>
      <c r="I120" s="145"/>
      <c r="J120" s="128"/>
    </row>
    <row r="121" spans="2:10" ht="12.5">
      <c r="B121" s="151" t="s">
        <v>474</v>
      </c>
      <c r="C121" s="150" t="s">
        <v>473</v>
      </c>
      <c r="D121" s="149">
        <v>597460</v>
      </c>
      <c r="E121" s="147" t="s">
        <v>148</v>
      </c>
      <c r="F121" s="148">
        <v>43410</v>
      </c>
      <c r="G121" s="147" t="s">
        <v>148</v>
      </c>
      <c r="H121" s="146">
        <v>7.2657583771298491</v>
      </c>
      <c r="I121" s="145"/>
      <c r="J121" s="128"/>
    </row>
    <row r="122" spans="2:10" ht="12.5">
      <c r="B122" s="151" t="s">
        <v>472</v>
      </c>
      <c r="C122" s="150" t="s">
        <v>471</v>
      </c>
      <c r="D122" s="149">
        <v>649850</v>
      </c>
      <c r="E122" s="147" t="s">
        <v>148</v>
      </c>
      <c r="F122" s="148">
        <v>90160</v>
      </c>
      <c r="G122" s="147" t="s">
        <v>148</v>
      </c>
      <c r="H122" s="146">
        <v>13.873970916365316</v>
      </c>
      <c r="I122" s="145"/>
      <c r="J122" s="128"/>
    </row>
    <row r="123" spans="2:10" ht="12.5">
      <c r="B123" s="151" t="s">
        <v>470</v>
      </c>
      <c r="C123" s="150" t="s">
        <v>469</v>
      </c>
      <c r="D123" s="149">
        <v>16820</v>
      </c>
      <c r="E123" s="147" t="s">
        <v>148</v>
      </c>
      <c r="F123" s="148">
        <v>3840</v>
      </c>
      <c r="G123" s="147" t="s">
        <v>148</v>
      </c>
      <c r="H123" s="146">
        <v>22.829964328180736</v>
      </c>
      <c r="I123" s="145"/>
      <c r="J123" s="128"/>
    </row>
    <row r="124" spans="2:10" ht="12.5">
      <c r="B124" s="151" t="s">
        <v>468</v>
      </c>
      <c r="C124" s="150" t="s">
        <v>467</v>
      </c>
      <c r="D124" s="149">
        <v>590030</v>
      </c>
      <c r="E124" s="147" t="s">
        <v>148</v>
      </c>
      <c r="F124" s="148">
        <v>15370</v>
      </c>
      <c r="G124" s="147" t="s">
        <v>148</v>
      </c>
      <c r="H124" s="146">
        <v>2.6049522905614966</v>
      </c>
      <c r="I124" s="145"/>
      <c r="J124" s="128"/>
    </row>
    <row r="125" spans="2:10" ht="12.5">
      <c r="B125" s="151" t="s">
        <v>466</v>
      </c>
      <c r="C125" s="150" t="s">
        <v>465</v>
      </c>
      <c r="D125" s="149">
        <v>1566570</v>
      </c>
      <c r="E125" s="147" t="s">
        <v>148</v>
      </c>
      <c r="F125" s="148">
        <v>30090</v>
      </c>
      <c r="G125" s="147" t="s">
        <v>148</v>
      </c>
      <c r="H125" s="146">
        <v>1.9207568126543979</v>
      </c>
      <c r="I125" s="145"/>
      <c r="J125" s="128"/>
    </row>
    <row r="126" spans="2:10" ht="12.5">
      <c r="B126" s="151" t="s">
        <v>464</v>
      </c>
      <c r="C126" s="150" t="s">
        <v>463</v>
      </c>
      <c r="D126" s="149">
        <v>1346520</v>
      </c>
      <c r="E126" s="147" t="s">
        <v>148</v>
      </c>
      <c r="F126" s="148">
        <v>14560</v>
      </c>
      <c r="G126" s="147" t="s">
        <v>148</v>
      </c>
      <c r="H126" s="146">
        <v>1.0813058847993346</v>
      </c>
      <c r="I126" s="145"/>
      <c r="J126" s="128"/>
    </row>
    <row r="127" spans="2:10" ht="12.5">
      <c r="B127" s="151" t="s">
        <v>462</v>
      </c>
      <c r="C127" s="150" t="s">
        <v>461</v>
      </c>
      <c r="D127" s="149">
        <v>734750</v>
      </c>
      <c r="E127" s="147" t="s">
        <v>148</v>
      </c>
      <c r="F127" s="148">
        <v>9930</v>
      </c>
      <c r="G127" s="147" t="s">
        <v>148</v>
      </c>
      <c r="H127" s="146">
        <v>1.3514800952705002</v>
      </c>
      <c r="I127" s="145"/>
      <c r="J127" s="128"/>
    </row>
    <row r="128" spans="2:10" ht="12.5">
      <c r="B128" s="151" t="s">
        <v>460</v>
      </c>
      <c r="C128" s="150" t="s">
        <v>459</v>
      </c>
      <c r="D128" s="149">
        <v>2303030</v>
      </c>
      <c r="E128" s="147" t="s">
        <v>148</v>
      </c>
      <c r="F128" s="148">
        <v>50160</v>
      </c>
      <c r="G128" s="147" t="s">
        <v>148</v>
      </c>
      <c r="H128" s="146">
        <v>2.1780002865789849</v>
      </c>
      <c r="I128" s="145"/>
      <c r="J128" s="128"/>
    </row>
    <row r="129" spans="2:10" ht="12.5">
      <c r="B129" s="151" t="s">
        <v>458</v>
      </c>
      <c r="C129" s="150" t="s">
        <v>457</v>
      </c>
      <c r="D129" s="149">
        <v>1207520</v>
      </c>
      <c r="E129" s="147" t="s">
        <v>148</v>
      </c>
      <c r="F129" s="148">
        <v>72440</v>
      </c>
      <c r="G129" s="147" t="s">
        <v>148</v>
      </c>
      <c r="H129" s="146">
        <v>5.9990724791307803</v>
      </c>
      <c r="I129" s="145"/>
      <c r="J129" s="128"/>
    </row>
    <row r="130" spans="2:10" ht="12.5">
      <c r="B130" s="151" t="s">
        <v>456</v>
      </c>
      <c r="C130" s="150" t="s">
        <v>455</v>
      </c>
      <c r="D130" s="149">
        <v>1798900</v>
      </c>
      <c r="E130" s="147" t="s">
        <v>148</v>
      </c>
      <c r="F130" s="148">
        <v>65620</v>
      </c>
      <c r="G130" s="147" t="s">
        <v>148</v>
      </c>
      <c r="H130" s="146">
        <v>3.6477847573517153</v>
      </c>
      <c r="I130" s="145"/>
      <c r="J130" s="128"/>
    </row>
    <row r="131" spans="2:10" ht="12.5">
      <c r="B131" s="151" t="s">
        <v>454</v>
      </c>
      <c r="C131" s="150" t="s">
        <v>453</v>
      </c>
      <c r="D131" s="149">
        <v>843770</v>
      </c>
      <c r="E131" s="147" t="s">
        <v>148</v>
      </c>
      <c r="F131" s="148">
        <v>13590</v>
      </c>
      <c r="G131" s="147" t="s">
        <v>148</v>
      </c>
      <c r="H131" s="146">
        <v>1.6106284888061915</v>
      </c>
      <c r="I131" s="145"/>
      <c r="J131" s="128"/>
    </row>
    <row r="132" spans="2:10" ht="12.5">
      <c r="B132" s="151" t="s">
        <v>452</v>
      </c>
      <c r="C132" s="150" t="s">
        <v>451</v>
      </c>
      <c r="D132" s="149">
        <v>1159930</v>
      </c>
      <c r="E132" s="147" t="s">
        <v>148</v>
      </c>
      <c r="F132" s="148">
        <v>59530</v>
      </c>
      <c r="G132" s="147" t="s">
        <v>148</v>
      </c>
      <c r="H132" s="146">
        <v>5.1322062538256619</v>
      </c>
      <c r="I132" s="145"/>
      <c r="J132" s="128"/>
    </row>
    <row r="133" spans="2:10" ht="12.5">
      <c r="B133" s="151" t="s">
        <v>450</v>
      </c>
      <c r="C133" s="150" t="s">
        <v>449</v>
      </c>
      <c r="D133" s="149">
        <v>341320</v>
      </c>
      <c r="E133" s="147" t="s">
        <v>148</v>
      </c>
      <c r="F133" s="148">
        <v>21050</v>
      </c>
      <c r="G133" s="147" t="s">
        <v>148</v>
      </c>
      <c r="H133" s="146">
        <v>6.1672330950427749</v>
      </c>
      <c r="I133" s="145"/>
      <c r="J133" s="128"/>
    </row>
    <row r="134" spans="2:10" ht="12.5">
      <c r="B134" s="151" t="s">
        <v>448</v>
      </c>
      <c r="C134" s="150" t="s">
        <v>447</v>
      </c>
      <c r="D134" s="149">
        <v>685790</v>
      </c>
      <c r="E134" s="147" t="s">
        <v>148</v>
      </c>
      <c r="F134" s="148">
        <v>47190</v>
      </c>
      <c r="G134" s="147" t="s">
        <v>148</v>
      </c>
      <c r="H134" s="146">
        <v>6.8811152101955404</v>
      </c>
      <c r="I134" s="145"/>
      <c r="J134" s="128"/>
    </row>
    <row r="135" spans="2:10" ht="12.5">
      <c r="B135" s="151" t="s">
        <v>446</v>
      </c>
      <c r="C135" s="150" t="s">
        <v>445</v>
      </c>
      <c r="D135" s="149">
        <v>2131400</v>
      </c>
      <c r="E135" s="147" t="s">
        <v>148</v>
      </c>
      <c r="F135" s="148">
        <v>142810</v>
      </c>
      <c r="G135" s="147" t="s">
        <v>148</v>
      </c>
      <c r="H135" s="146">
        <v>6.7002908886178103</v>
      </c>
      <c r="I135" s="145"/>
      <c r="J135" s="128"/>
    </row>
    <row r="136" spans="2:10" ht="12.5">
      <c r="B136" s="151" t="s">
        <v>444</v>
      </c>
      <c r="C136" s="150" t="s">
        <v>443</v>
      </c>
      <c r="D136" s="149">
        <v>1695330</v>
      </c>
      <c r="E136" s="147" t="s">
        <v>148</v>
      </c>
      <c r="F136" s="148">
        <v>88820</v>
      </c>
      <c r="G136" s="147" t="s">
        <v>148</v>
      </c>
      <c r="H136" s="146">
        <v>5.2390979927211809</v>
      </c>
      <c r="I136" s="145"/>
      <c r="J136" s="128"/>
    </row>
    <row r="137" spans="2:10" ht="12.5">
      <c r="B137" s="151" t="s">
        <v>442</v>
      </c>
      <c r="C137" s="150" t="s">
        <v>441</v>
      </c>
      <c r="D137" s="149">
        <v>1699330</v>
      </c>
      <c r="E137" s="147" t="s">
        <v>148</v>
      </c>
      <c r="F137" s="148">
        <v>61890</v>
      </c>
      <c r="G137" s="147" t="s">
        <v>148</v>
      </c>
      <c r="H137" s="146">
        <v>3.6420236210741885</v>
      </c>
      <c r="I137" s="145"/>
      <c r="J137" s="128"/>
    </row>
    <row r="138" spans="2:10" ht="12.5">
      <c r="B138" s="151" t="s">
        <v>440</v>
      </c>
      <c r="C138" s="150" t="s">
        <v>439</v>
      </c>
      <c r="D138" s="149">
        <v>1392210</v>
      </c>
      <c r="E138" s="147" t="s">
        <v>148</v>
      </c>
      <c r="F138" s="148">
        <v>65670</v>
      </c>
      <c r="G138" s="147" t="s">
        <v>148</v>
      </c>
      <c r="H138" s="146">
        <v>4.7169608033270842</v>
      </c>
      <c r="I138" s="145"/>
      <c r="J138" s="128"/>
    </row>
    <row r="139" spans="2:10" ht="12.5">
      <c r="B139" s="151" t="s">
        <v>438</v>
      </c>
      <c r="C139" s="150" t="s">
        <v>437</v>
      </c>
      <c r="D139" s="149">
        <v>2481300</v>
      </c>
      <c r="E139" s="147" t="s">
        <v>148</v>
      </c>
      <c r="F139" s="148">
        <v>222970</v>
      </c>
      <c r="G139" s="147" t="s">
        <v>148</v>
      </c>
      <c r="H139" s="146">
        <v>8.9860153951557642</v>
      </c>
      <c r="I139" s="145"/>
      <c r="J139" s="128"/>
    </row>
    <row r="140" spans="2:10" ht="12.5">
      <c r="B140" s="151" t="s">
        <v>436</v>
      </c>
      <c r="C140" s="150" t="s">
        <v>435</v>
      </c>
      <c r="D140" s="149">
        <v>845140</v>
      </c>
      <c r="E140" s="147" t="s">
        <v>148</v>
      </c>
      <c r="F140" s="148">
        <v>39340</v>
      </c>
      <c r="G140" s="147" t="s">
        <v>148</v>
      </c>
      <c r="H140" s="146">
        <v>4.65485008400975</v>
      </c>
      <c r="I140" s="145"/>
      <c r="J140" s="128"/>
    </row>
    <row r="141" spans="2:10" ht="12.5">
      <c r="B141" s="151" t="s">
        <v>434</v>
      </c>
      <c r="C141" s="150" t="s">
        <v>433</v>
      </c>
      <c r="D141" s="149">
        <v>1464350</v>
      </c>
      <c r="E141" s="147" t="s">
        <v>148</v>
      </c>
      <c r="F141" s="148">
        <v>104330</v>
      </c>
      <c r="G141" s="147" t="s">
        <v>148</v>
      </c>
      <c r="H141" s="146">
        <v>7.1246628196810864</v>
      </c>
      <c r="I141" s="145"/>
      <c r="J141" s="128"/>
    </row>
    <row r="142" spans="2:10" ht="12.5">
      <c r="B142" s="151" t="s">
        <v>432</v>
      </c>
      <c r="C142" s="150" t="s">
        <v>431</v>
      </c>
      <c r="D142" s="149">
        <v>1507750</v>
      </c>
      <c r="E142" s="147" t="s">
        <v>148</v>
      </c>
      <c r="F142" s="148">
        <v>67530</v>
      </c>
      <c r="G142" s="147" t="s">
        <v>148</v>
      </c>
      <c r="H142" s="146">
        <v>4.4788592273254855</v>
      </c>
      <c r="I142" s="145"/>
      <c r="J142" s="128"/>
    </row>
    <row r="143" spans="2:10" ht="12.5">
      <c r="B143" s="151" t="s">
        <v>430</v>
      </c>
      <c r="C143" s="150" t="s">
        <v>429</v>
      </c>
      <c r="D143" s="149">
        <v>932830</v>
      </c>
      <c r="E143" s="147" t="s">
        <v>148</v>
      </c>
      <c r="F143" s="148">
        <v>90710</v>
      </c>
      <c r="G143" s="147" t="s">
        <v>148</v>
      </c>
      <c r="H143" s="146">
        <v>9.7241726788375153</v>
      </c>
      <c r="I143" s="145"/>
      <c r="J143" s="128"/>
    </row>
    <row r="144" spans="2:10" ht="12.5">
      <c r="B144" s="151" t="s">
        <v>428</v>
      </c>
      <c r="C144" s="150" t="s">
        <v>427</v>
      </c>
      <c r="D144" s="149">
        <v>771800</v>
      </c>
      <c r="E144" s="147" t="s">
        <v>148</v>
      </c>
      <c r="F144" s="148">
        <v>80100</v>
      </c>
      <c r="G144" s="147" t="s">
        <v>148</v>
      </c>
      <c r="H144" s="146">
        <v>10.37833635656906</v>
      </c>
      <c r="I144" s="145"/>
      <c r="J144" s="128"/>
    </row>
    <row r="145" spans="2:10" ht="12.5">
      <c r="B145" s="151" t="s">
        <v>426</v>
      </c>
      <c r="C145" s="150" t="s">
        <v>425</v>
      </c>
      <c r="D145" s="149">
        <v>203470</v>
      </c>
      <c r="E145" s="147" t="s">
        <v>148</v>
      </c>
      <c r="F145" s="148">
        <v>8950</v>
      </c>
      <c r="G145" s="147" t="s">
        <v>148</v>
      </c>
      <c r="H145" s="146">
        <v>4.3986828525089692</v>
      </c>
      <c r="I145" s="145"/>
      <c r="J145" s="128"/>
    </row>
    <row r="146" spans="2:10" ht="12.5">
      <c r="B146" s="151" t="s">
        <v>424</v>
      </c>
      <c r="C146" s="150" t="s">
        <v>423</v>
      </c>
      <c r="D146" s="149">
        <v>28120</v>
      </c>
      <c r="E146" s="147" t="s">
        <v>148</v>
      </c>
      <c r="F146" s="148">
        <v>60</v>
      </c>
      <c r="G146" s="147" t="s">
        <v>148</v>
      </c>
      <c r="H146" s="146">
        <v>0.21337126600284498</v>
      </c>
      <c r="I146" s="145"/>
      <c r="J146" s="128"/>
    </row>
    <row r="147" spans="2:10" ht="12.5">
      <c r="B147" s="151" t="s">
        <v>422</v>
      </c>
      <c r="C147" s="150" t="s">
        <v>421</v>
      </c>
      <c r="D147" s="149">
        <v>19840</v>
      </c>
      <c r="E147" s="147" t="s">
        <v>148</v>
      </c>
      <c r="F147" s="148">
        <v>300</v>
      </c>
      <c r="G147" s="147" t="s">
        <v>148</v>
      </c>
      <c r="H147" s="146">
        <v>1.5120967741935485</v>
      </c>
      <c r="I147" s="145"/>
      <c r="J147" s="128"/>
    </row>
    <row r="148" spans="2:10" ht="12.5">
      <c r="B148" s="151" t="s">
        <v>420</v>
      </c>
      <c r="C148" s="150" t="s">
        <v>419</v>
      </c>
      <c r="D148" s="149">
        <v>24320</v>
      </c>
      <c r="E148" s="147" t="s">
        <v>148</v>
      </c>
      <c r="F148" s="148">
        <v>1880</v>
      </c>
      <c r="G148" s="147" t="s">
        <v>148</v>
      </c>
      <c r="H148" s="146">
        <v>7.7302631578947372</v>
      </c>
      <c r="I148" s="145"/>
      <c r="J148" s="128"/>
    </row>
    <row r="149" spans="2:10" ht="12.5">
      <c r="B149" s="151" t="s">
        <v>418</v>
      </c>
      <c r="C149" s="150" t="s">
        <v>417</v>
      </c>
      <c r="D149" s="149">
        <v>38860</v>
      </c>
      <c r="E149" s="147" t="s">
        <v>148</v>
      </c>
      <c r="F149" s="148">
        <v>460</v>
      </c>
      <c r="G149" s="147" t="s">
        <v>148</v>
      </c>
      <c r="H149" s="146">
        <v>1.1837364899639733</v>
      </c>
      <c r="I149" s="145"/>
      <c r="J149" s="128"/>
    </row>
    <row r="150" spans="2:10" ht="12.5">
      <c r="B150" s="171" t="s">
        <v>416</v>
      </c>
      <c r="C150" s="170" t="s">
        <v>415</v>
      </c>
      <c r="D150" s="169" t="s">
        <v>17</v>
      </c>
      <c r="E150" s="152"/>
      <c r="F150" s="148" t="s">
        <v>17</v>
      </c>
      <c r="G150" s="147"/>
      <c r="H150" s="146" t="s">
        <v>17</v>
      </c>
      <c r="I150" s="145"/>
      <c r="J150" s="128"/>
    </row>
    <row r="151" spans="2:10" ht="12.5">
      <c r="B151" s="151" t="s">
        <v>414</v>
      </c>
      <c r="C151" s="150" t="s">
        <v>413</v>
      </c>
      <c r="D151" s="149">
        <v>467550</v>
      </c>
      <c r="E151" s="147" t="s">
        <v>148</v>
      </c>
      <c r="F151" s="148">
        <v>37030</v>
      </c>
      <c r="G151" s="147" t="s">
        <v>148</v>
      </c>
      <c r="H151" s="146">
        <v>7.9200085552347339</v>
      </c>
      <c r="I151" s="145"/>
      <c r="J151" s="128"/>
    </row>
    <row r="152" spans="2:10" ht="12.5">
      <c r="B152" s="151" t="s">
        <v>412</v>
      </c>
      <c r="C152" s="150" t="s">
        <v>411</v>
      </c>
      <c r="D152" s="149">
        <v>1095430</v>
      </c>
      <c r="E152" s="147" t="s">
        <v>148</v>
      </c>
      <c r="F152" s="148">
        <v>56260</v>
      </c>
      <c r="G152" s="147" t="s">
        <v>148</v>
      </c>
      <c r="H152" s="146">
        <v>5.1358827127246833</v>
      </c>
      <c r="I152" s="145"/>
      <c r="J152" s="128"/>
    </row>
    <row r="153" spans="2:10" ht="12.5">
      <c r="B153" s="151" t="s">
        <v>410</v>
      </c>
      <c r="C153" s="150" t="s">
        <v>409</v>
      </c>
      <c r="D153" s="149">
        <v>332380</v>
      </c>
      <c r="E153" s="147" t="s">
        <v>148</v>
      </c>
      <c r="F153" s="148">
        <v>16750</v>
      </c>
      <c r="G153" s="147" t="s">
        <v>148</v>
      </c>
      <c r="H153" s="146">
        <v>5.0394127203802874</v>
      </c>
      <c r="I153" s="145"/>
      <c r="J153" s="128"/>
    </row>
    <row r="154" spans="2:10" ht="12.5">
      <c r="B154" s="151" t="s">
        <v>408</v>
      </c>
      <c r="C154" s="150" t="s">
        <v>407</v>
      </c>
      <c r="D154" s="149">
        <v>481400</v>
      </c>
      <c r="E154" s="147" t="s">
        <v>148</v>
      </c>
      <c r="F154" s="148">
        <v>15160</v>
      </c>
      <c r="G154" s="147" t="s">
        <v>148</v>
      </c>
      <c r="H154" s="146">
        <v>3.1491483174075614</v>
      </c>
      <c r="I154" s="145"/>
      <c r="J154" s="128"/>
    </row>
    <row r="155" spans="2:10" ht="12.5">
      <c r="B155" s="151" t="s">
        <v>406</v>
      </c>
      <c r="C155" s="150" t="s">
        <v>405</v>
      </c>
      <c r="D155" s="149">
        <v>525160</v>
      </c>
      <c r="E155" s="147" t="s">
        <v>148</v>
      </c>
      <c r="F155" s="148">
        <v>22140</v>
      </c>
      <c r="G155" s="147" t="s">
        <v>148</v>
      </c>
      <c r="H155" s="146">
        <v>4.2158580242211894</v>
      </c>
      <c r="I155" s="145"/>
      <c r="J155" s="128"/>
    </row>
    <row r="156" spans="2:10" ht="12.5">
      <c r="B156" s="151" t="s">
        <v>404</v>
      </c>
      <c r="C156" s="150" t="s">
        <v>403</v>
      </c>
      <c r="D156" s="149">
        <v>667770</v>
      </c>
      <c r="E156" s="147" t="s">
        <v>148</v>
      </c>
      <c r="F156" s="148">
        <v>12920</v>
      </c>
      <c r="G156" s="147" t="s">
        <v>148</v>
      </c>
      <c r="H156" s="146">
        <v>1.9347979094598438</v>
      </c>
      <c r="I156" s="145"/>
      <c r="J156" s="128"/>
    </row>
    <row r="157" spans="2:10" ht="12.5">
      <c r="B157" s="151" t="s">
        <v>402</v>
      </c>
      <c r="C157" s="150" t="s">
        <v>401</v>
      </c>
      <c r="D157" s="149">
        <v>503510</v>
      </c>
      <c r="E157" s="147" t="s">
        <v>148</v>
      </c>
      <c r="F157" s="148">
        <v>19110</v>
      </c>
      <c r="G157" s="147" t="s">
        <v>148</v>
      </c>
      <c r="H157" s="146">
        <v>3.7953565966912275</v>
      </c>
      <c r="I157" s="145"/>
      <c r="J157" s="128"/>
    </row>
    <row r="158" spans="2:10" ht="12.5">
      <c r="B158" s="151" t="s">
        <v>400</v>
      </c>
      <c r="C158" s="150" t="s">
        <v>399</v>
      </c>
      <c r="D158" s="149">
        <v>1033560</v>
      </c>
      <c r="E158" s="147" t="s">
        <v>148</v>
      </c>
      <c r="F158" s="148">
        <v>43760</v>
      </c>
      <c r="G158" s="147" t="s">
        <v>148</v>
      </c>
      <c r="H158" s="146">
        <v>4.233909981036418</v>
      </c>
      <c r="I158" s="145"/>
      <c r="J158" s="128"/>
    </row>
    <row r="159" spans="2:10" ht="12.5">
      <c r="B159" s="151" t="s">
        <v>398</v>
      </c>
      <c r="C159" s="150" t="s">
        <v>397</v>
      </c>
      <c r="D159" s="149">
        <v>1126780</v>
      </c>
      <c r="E159" s="147" t="s">
        <v>148</v>
      </c>
      <c r="F159" s="148">
        <v>49280</v>
      </c>
      <c r="G159" s="147" t="s">
        <v>148</v>
      </c>
      <c r="H159" s="146">
        <v>4.3735245567013967</v>
      </c>
      <c r="I159" s="145"/>
    </row>
    <row r="160" spans="2:10" ht="12.5">
      <c r="B160" s="151" t="s">
        <v>396</v>
      </c>
      <c r="C160" s="150" t="s">
        <v>395</v>
      </c>
      <c r="D160" s="149">
        <v>2244990</v>
      </c>
      <c r="E160" s="147" t="s">
        <v>148</v>
      </c>
      <c r="F160" s="148">
        <v>27040</v>
      </c>
      <c r="G160" s="147" t="s">
        <v>148</v>
      </c>
      <c r="H160" s="146">
        <v>1.2044597080610604</v>
      </c>
      <c r="I160" s="145"/>
    </row>
    <row r="161" spans="2:10" ht="12.5">
      <c r="B161" s="151" t="s">
        <v>394</v>
      </c>
      <c r="C161" s="150" t="s">
        <v>393</v>
      </c>
      <c r="D161" s="149">
        <v>2638650</v>
      </c>
      <c r="E161" s="147" t="s">
        <v>148</v>
      </c>
      <c r="F161" s="148">
        <v>25030</v>
      </c>
      <c r="G161" s="147" t="s">
        <v>148</v>
      </c>
      <c r="H161" s="146">
        <v>0.94859113561859276</v>
      </c>
      <c r="I161" s="145"/>
    </row>
    <row r="162" spans="2:10" ht="12.5">
      <c r="B162" s="151" t="s">
        <v>392</v>
      </c>
      <c r="C162" s="150" t="s">
        <v>391</v>
      </c>
      <c r="D162" s="149">
        <v>960450</v>
      </c>
      <c r="E162" s="147" t="s">
        <v>350</v>
      </c>
      <c r="F162" s="148">
        <v>40600</v>
      </c>
      <c r="G162" s="147" t="s">
        <v>350</v>
      </c>
      <c r="H162" s="146">
        <v>4.227185173616534</v>
      </c>
      <c r="I162" s="145"/>
    </row>
    <row r="163" spans="2:10" ht="12.5">
      <c r="B163" s="151" t="s">
        <v>390</v>
      </c>
      <c r="C163" s="150" t="s">
        <v>389</v>
      </c>
      <c r="D163" s="149">
        <v>52860</v>
      </c>
      <c r="E163" s="147" t="s">
        <v>350</v>
      </c>
      <c r="F163" s="148">
        <v>1660</v>
      </c>
      <c r="G163" s="147" t="s">
        <v>350</v>
      </c>
      <c r="H163" s="146">
        <v>3.1403707907680665</v>
      </c>
      <c r="I163" s="145"/>
    </row>
    <row r="164" spans="2:10" ht="12.5">
      <c r="B164" s="151" t="s">
        <v>388</v>
      </c>
      <c r="C164" s="150" t="s">
        <v>387</v>
      </c>
      <c r="D164" s="149">
        <v>38590</v>
      </c>
      <c r="E164" s="147" t="s">
        <v>350</v>
      </c>
      <c r="F164" s="148">
        <v>980</v>
      </c>
      <c r="G164" s="147" t="s">
        <v>350</v>
      </c>
      <c r="H164" s="146">
        <v>2.5395180098471104</v>
      </c>
      <c r="I164" s="145"/>
    </row>
    <row r="165" spans="2:10" ht="12.5">
      <c r="B165" s="151" t="s">
        <v>386</v>
      </c>
      <c r="C165" s="150" t="s">
        <v>385</v>
      </c>
      <c r="D165" s="149">
        <v>958380</v>
      </c>
      <c r="E165" s="147" t="s">
        <v>350</v>
      </c>
      <c r="F165" s="148">
        <v>24460</v>
      </c>
      <c r="G165" s="147" t="s">
        <v>350</v>
      </c>
      <c r="H165" s="146">
        <v>2.5522235438969929</v>
      </c>
      <c r="I165" s="145"/>
    </row>
    <row r="166" spans="2:10" ht="12.5">
      <c r="B166" s="151" t="s">
        <v>384</v>
      </c>
      <c r="C166" s="150" t="s">
        <v>383</v>
      </c>
      <c r="D166" s="149">
        <v>374900</v>
      </c>
      <c r="E166" s="147" t="s">
        <v>350</v>
      </c>
      <c r="F166" s="148">
        <v>40920</v>
      </c>
      <c r="G166" s="147" t="s">
        <v>350</v>
      </c>
      <c r="H166" s="146">
        <v>10.914910642838089</v>
      </c>
      <c r="I166" s="145"/>
    </row>
    <row r="167" spans="2:10" ht="12.5">
      <c r="B167" s="151" t="s">
        <v>382</v>
      </c>
      <c r="C167" s="150" t="s">
        <v>381</v>
      </c>
      <c r="D167" s="149">
        <v>192190</v>
      </c>
      <c r="E167" s="147" t="s">
        <v>350</v>
      </c>
      <c r="F167" s="148">
        <v>7800</v>
      </c>
      <c r="G167" s="147" t="s">
        <v>350</v>
      </c>
      <c r="H167" s="146">
        <v>4.0584837920807537</v>
      </c>
      <c r="I167" s="145"/>
      <c r="J167" s="128"/>
    </row>
    <row r="168" spans="2:10" ht="12.5">
      <c r="B168" s="151" t="s">
        <v>380</v>
      </c>
      <c r="C168" s="150" t="s">
        <v>379</v>
      </c>
      <c r="D168" s="149">
        <v>527390</v>
      </c>
      <c r="E168" s="147" t="s">
        <v>350</v>
      </c>
      <c r="F168" s="148">
        <v>28010</v>
      </c>
      <c r="G168" s="147" t="s">
        <v>350</v>
      </c>
      <c r="H168" s="146">
        <v>5.3110601262822579</v>
      </c>
      <c r="I168" s="145"/>
      <c r="J168" s="128"/>
    </row>
    <row r="169" spans="2:10" ht="12.5">
      <c r="B169" s="151" t="s">
        <v>378</v>
      </c>
      <c r="C169" s="150" t="s">
        <v>377</v>
      </c>
      <c r="D169" s="149">
        <v>1285270</v>
      </c>
      <c r="E169" s="147" t="s">
        <v>350</v>
      </c>
      <c r="F169" s="148">
        <v>194210</v>
      </c>
      <c r="G169" s="147" t="s">
        <v>350</v>
      </c>
      <c r="H169" s="146">
        <v>15.110443719996578</v>
      </c>
      <c r="I169" s="145"/>
      <c r="J169" s="128"/>
    </row>
    <row r="170" spans="2:10" ht="12.5">
      <c r="B170" s="151" t="s">
        <v>376</v>
      </c>
      <c r="C170" s="150" t="s">
        <v>375</v>
      </c>
      <c r="D170" s="149">
        <v>490470</v>
      </c>
      <c r="E170" s="147" t="s">
        <v>350</v>
      </c>
      <c r="F170" s="148">
        <v>77200</v>
      </c>
      <c r="G170" s="147" t="s">
        <v>350</v>
      </c>
      <c r="H170" s="146">
        <v>15.740004485493506</v>
      </c>
      <c r="I170" s="145"/>
      <c r="J170" s="128"/>
    </row>
    <row r="171" spans="2:10" ht="12.5">
      <c r="B171" s="151" t="s">
        <v>374</v>
      </c>
      <c r="C171" s="150" t="s">
        <v>373</v>
      </c>
      <c r="D171" s="149">
        <v>572150</v>
      </c>
      <c r="E171" s="147" t="s">
        <v>350</v>
      </c>
      <c r="F171" s="148">
        <v>167670</v>
      </c>
      <c r="G171" s="147" t="s">
        <v>350</v>
      </c>
      <c r="H171" s="146">
        <v>29.305252119199508</v>
      </c>
      <c r="I171" s="145"/>
      <c r="J171" s="128"/>
    </row>
    <row r="172" spans="2:10" ht="12.5">
      <c r="B172" s="151" t="s">
        <v>372</v>
      </c>
      <c r="C172" s="150" t="s">
        <v>371</v>
      </c>
      <c r="D172" s="149">
        <v>1438680</v>
      </c>
      <c r="E172" s="147" t="s">
        <v>350</v>
      </c>
      <c r="F172" s="148">
        <v>374780</v>
      </c>
      <c r="G172" s="147" t="s">
        <v>350</v>
      </c>
      <c r="H172" s="146">
        <v>26.050268301498598</v>
      </c>
      <c r="I172" s="145"/>
      <c r="J172" s="128"/>
    </row>
    <row r="173" spans="2:10" ht="12.5">
      <c r="B173" s="151" t="s">
        <v>370</v>
      </c>
      <c r="C173" s="150" t="s">
        <v>369</v>
      </c>
      <c r="D173" s="149">
        <v>1187620</v>
      </c>
      <c r="E173" s="147" t="s">
        <v>350</v>
      </c>
      <c r="F173" s="148">
        <v>100630</v>
      </c>
      <c r="G173" s="147" t="s">
        <v>350</v>
      </c>
      <c r="H173" s="146">
        <v>8.4732490190464951</v>
      </c>
      <c r="I173" s="145"/>
      <c r="J173" s="128"/>
    </row>
    <row r="174" spans="2:10" ht="12.5">
      <c r="B174" s="151" t="s">
        <v>368</v>
      </c>
      <c r="C174" s="150" t="s">
        <v>367</v>
      </c>
      <c r="D174" s="149">
        <v>208350</v>
      </c>
      <c r="E174" s="147" t="s">
        <v>350</v>
      </c>
      <c r="F174" s="148">
        <v>7230</v>
      </c>
      <c r="G174" s="147" t="s">
        <v>350</v>
      </c>
      <c r="H174" s="146">
        <v>3.470122390208783</v>
      </c>
      <c r="I174" s="145"/>
      <c r="J174" s="128"/>
    </row>
    <row r="175" spans="2:10" ht="12.5">
      <c r="B175" s="151" t="s">
        <v>366</v>
      </c>
      <c r="C175" s="150" t="s">
        <v>365</v>
      </c>
      <c r="D175" s="149">
        <v>128250</v>
      </c>
      <c r="E175" s="147" t="s">
        <v>350</v>
      </c>
      <c r="F175" s="148">
        <v>7200</v>
      </c>
      <c r="G175" s="147" t="s">
        <v>350</v>
      </c>
      <c r="H175" s="146">
        <v>5.6140350877192979</v>
      </c>
      <c r="I175" s="145"/>
      <c r="J175" s="128"/>
    </row>
    <row r="176" spans="2:10" ht="12.5">
      <c r="B176" s="151" t="s">
        <v>364</v>
      </c>
      <c r="C176" s="150" t="s">
        <v>363</v>
      </c>
      <c r="D176" s="149">
        <v>781630</v>
      </c>
      <c r="E176" s="147" t="s">
        <v>350</v>
      </c>
      <c r="F176" s="148">
        <v>18550</v>
      </c>
      <c r="G176" s="147" t="s">
        <v>350</v>
      </c>
      <c r="H176" s="146">
        <v>2.3732456533142279</v>
      </c>
      <c r="I176" s="145"/>
      <c r="J176" s="128"/>
    </row>
    <row r="177" spans="2:10" ht="12.5">
      <c r="B177" s="151" t="s">
        <v>362</v>
      </c>
      <c r="C177" s="150" t="s">
        <v>361</v>
      </c>
      <c r="D177" s="149">
        <v>231440</v>
      </c>
      <c r="E177" s="147" t="s">
        <v>350</v>
      </c>
      <c r="F177" s="148">
        <v>19390</v>
      </c>
      <c r="G177" s="147" t="s">
        <v>350</v>
      </c>
      <c r="H177" s="146">
        <v>8.3779813342550984</v>
      </c>
      <c r="I177" s="145"/>
      <c r="J177" s="128"/>
    </row>
    <row r="178" spans="2:10" ht="12.5">
      <c r="B178" s="151" t="s">
        <v>360</v>
      </c>
      <c r="C178" s="150" t="s">
        <v>359</v>
      </c>
      <c r="D178" s="149">
        <v>1081220</v>
      </c>
      <c r="E178" s="147" t="s">
        <v>350</v>
      </c>
      <c r="F178" s="148">
        <v>118560</v>
      </c>
      <c r="G178" s="147" t="s">
        <v>350</v>
      </c>
      <c r="H178" s="146">
        <v>10.965390947263277</v>
      </c>
      <c r="I178" s="145"/>
      <c r="J178" s="128"/>
    </row>
    <row r="179" spans="2:10" ht="12.5">
      <c r="B179" s="151" t="s">
        <v>358</v>
      </c>
      <c r="C179" s="150" t="s">
        <v>357</v>
      </c>
      <c r="D179" s="149">
        <v>660600</v>
      </c>
      <c r="E179" s="147" t="s">
        <v>350</v>
      </c>
      <c r="F179" s="148">
        <v>126420</v>
      </c>
      <c r="G179" s="147" t="s">
        <v>350</v>
      </c>
      <c r="H179" s="146">
        <v>19.13714804722979</v>
      </c>
      <c r="I179" s="145"/>
      <c r="J179" s="128"/>
    </row>
    <row r="180" spans="2:10" ht="12.5">
      <c r="B180" s="151" t="s">
        <v>356</v>
      </c>
      <c r="C180" s="150" t="s">
        <v>355</v>
      </c>
      <c r="D180" s="149">
        <v>334620</v>
      </c>
      <c r="E180" s="147" t="s">
        <v>350</v>
      </c>
      <c r="F180" s="148">
        <v>26640</v>
      </c>
      <c r="G180" s="147" t="s">
        <v>350</v>
      </c>
      <c r="H180" s="146">
        <v>7.9612694997310385</v>
      </c>
      <c r="I180" s="145"/>
      <c r="J180" s="128"/>
    </row>
    <row r="181" spans="2:10" ht="12.5">
      <c r="B181" s="151" t="s">
        <v>354</v>
      </c>
      <c r="C181" s="150" t="s">
        <v>353</v>
      </c>
      <c r="D181" s="149">
        <v>471000</v>
      </c>
      <c r="E181" s="147" t="s">
        <v>350</v>
      </c>
      <c r="F181" s="148">
        <v>67580</v>
      </c>
      <c r="G181" s="147" t="s">
        <v>350</v>
      </c>
      <c r="H181" s="146">
        <v>14.34819532908705</v>
      </c>
      <c r="I181" s="145"/>
      <c r="J181" s="128"/>
    </row>
    <row r="182" spans="2:10" ht="12.5">
      <c r="B182" s="151" t="s">
        <v>352</v>
      </c>
      <c r="C182" s="150" t="s">
        <v>351</v>
      </c>
      <c r="D182" s="149">
        <v>622090</v>
      </c>
      <c r="E182" s="147" t="s">
        <v>350</v>
      </c>
      <c r="F182" s="148">
        <v>105020</v>
      </c>
      <c r="G182" s="147" t="s">
        <v>350</v>
      </c>
      <c r="H182" s="146">
        <v>16.881801668568858</v>
      </c>
      <c r="I182" s="145"/>
      <c r="J182" s="128"/>
    </row>
    <row r="183" spans="2:10" ht="12.5">
      <c r="B183" s="151" t="s">
        <v>349</v>
      </c>
      <c r="C183" s="150" t="s">
        <v>348</v>
      </c>
      <c r="D183" s="149">
        <v>2924600</v>
      </c>
      <c r="E183" s="147" t="s">
        <v>148</v>
      </c>
      <c r="F183" s="148">
        <v>215500</v>
      </c>
      <c r="G183" s="147" t="s">
        <v>148</v>
      </c>
      <c r="H183" s="146">
        <v>7.3685290296108876</v>
      </c>
      <c r="I183" s="145"/>
      <c r="J183" s="128"/>
    </row>
    <row r="184" spans="2:10" ht="12.5">
      <c r="B184" s="151" t="s">
        <v>347</v>
      </c>
      <c r="C184" s="150" t="s">
        <v>26</v>
      </c>
      <c r="D184" s="149">
        <v>130650</v>
      </c>
      <c r="E184" s="147" t="s">
        <v>148</v>
      </c>
      <c r="F184" s="148">
        <v>4540</v>
      </c>
      <c r="G184" s="147" t="s">
        <v>148</v>
      </c>
      <c r="H184" s="146">
        <v>3.4749330271718328</v>
      </c>
      <c r="I184" s="145"/>
      <c r="J184" s="128"/>
    </row>
    <row r="185" spans="2:10" ht="12.5">
      <c r="B185" s="151" t="s">
        <v>346</v>
      </c>
      <c r="C185" s="150" t="s">
        <v>345</v>
      </c>
      <c r="D185" s="149">
        <v>1930880</v>
      </c>
      <c r="E185" s="147" t="s">
        <v>148</v>
      </c>
      <c r="F185" s="148">
        <v>256420</v>
      </c>
      <c r="G185" s="147" t="s">
        <v>148</v>
      </c>
      <c r="H185" s="146">
        <v>13.279955253563141</v>
      </c>
      <c r="I185" s="145"/>
      <c r="J185" s="128"/>
    </row>
    <row r="186" spans="2:10" ht="12.5">
      <c r="B186" s="151" t="s">
        <v>344</v>
      </c>
      <c r="C186" s="150" t="s">
        <v>28</v>
      </c>
      <c r="D186" s="149">
        <v>11180</v>
      </c>
      <c r="E186" s="147" t="s">
        <v>148</v>
      </c>
      <c r="F186" s="152" t="s">
        <v>17</v>
      </c>
      <c r="G186" s="147" t="s">
        <v>181</v>
      </c>
      <c r="H186" s="146" t="s">
        <v>17</v>
      </c>
      <c r="I186" s="145" t="s">
        <v>181</v>
      </c>
      <c r="J186" s="128"/>
    </row>
    <row r="187" spans="2:10" ht="12.5">
      <c r="B187" s="151" t="s">
        <v>343</v>
      </c>
      <c r="C187" s="150" t="s">
        <v>342</v>
      </c>
      <c r="D187" s="149">
        <v>158770</v>
      </c>
      <c r="E187" s="147" t="s">
        <v>148</v>
      </c>
      <c r="F187" s="148">
        <v>3690</v>
      </c>
      <c r="G187" s="147" t="s">
        <v>148</v>
      </c>
      <c r="H187" s="146">
        <v>2.3241166467216727</v>
      </c>
      <c r="I187" s="145"/>
      <c r="J187" s="128"/>
    </row>
    <row r="188" spans="2:10" ht="12.5">
      <c r="B188" s="151" t="s">
        <v>341</v>
      </c>
      <c r="C188" s="150" t="s">
        <v>340</v>
      </c>
      <c r="D188" s="149">
        <v>221220</v>
      </c>
      <c r="E188" s="147" t="s">
        <v>148</v>
      </c>
      <c r="F188" s="148">
        <v>6930</v>
      </c>
      <c r="G188" s="147" t="s">
        <v>148</v>
      </c>
      <c r="H188" s="146">
        <v>3.1326281529698941</v>
      </c>
      <c r="I188" s="145"/>
      <c r="J188" s="128"/>
    </row>
    <row r="189" spans="2:10" ht="12.5">
      <c r="B189" s="151" t="s">
        <v>339</v>
      </c>
      <c r="C189" s="150" t="s">
        <v>338</v>
      </c>
      <c r="D189" s="149">
        <v>146560</v>
      </c>
      <c r="E189" s="147" t="s">
        <v>148</v>
      </c>
      <c r="F189" s="148">
        <v>4020</v>
      </c>
      <c r="G189" s="147" t="s">
        <v>148</v>
      </c>
      <c r="H189" s="146">
        <v>2.7429039301310043</v>
      </c>
      <c r="I189" s="145"/>
      <c r="J189" s="128"/>
    </row>
    <row r="190" spans="2:10" ht="12.5">
      <c r="B190" s="151" t="s">
        <v>337</v>
      </c>
      <c r="C190" s="150" t="s">
        <v>336</v>
      </c>
      <c r="D190" s="149">
        <v>195050</v>
      </c>
      <c r="E190" s="147" t="s">
        <v>148</v>
      </c>
      <c r="F190" s="148">
        <v>4560</v>
      </c>
      <c r="G190" s="147" t="s">
        <v>148</v>
      </c>
      <c r="H190" s="146">
        <v>2.3378620866444502</v>
      </c>
      <c r="I190" s="145"/>
      <c r="J190" s="128"/>
    </row>
    <row r="191" spans="2:10" ht="12.5">
      <c r="B191" s="151" t="s">
        <v>335</v>
      </c>
      <c r="C191" s="150" t="s">
        <v>334</v>
      </c>
      <c r="D191" s="149">
        <v>224830</v>
      </c>
      <c r="E191" s="147" t="s">
        <v>148</v>
      </c>
      <c r="F191" s="148">
        <v>6480</v>
      </c>
      <c r="G191" s="147" t="s">
        <v>148</v>
      </c>
      <c r="H191" s="146">
        <v>2.8821776453320287</v>
      </c>
      <c r="I191" s="145"/>
      <c r="J191" s="128"/>
    </row>
    <row r="192" spans="2:10" ht="12.5">
      <c r="B192" s="151" t="s">
        <v>333</v>
      </c>
      <c r="C192" s="150" t="s">
        <v>332</v>
      </c>
      <c r="D192" s="149">
        <v>89410</v>
      </c>
      <c r="E192" s="147" t="s">
        <v>148</v>
      </c>
      <c r="F192" s="148">
        <v>9390</v>
      </c>
      <c r="G192" s="147" t="s">
        <v>148</v>
      </c>
      <c r="H192" s="146">
        <v>10.502180964097976</v>
      </c>
      <c r="I192" s="145"/>
      <c r="J192" s="128"/>
    </row>
    <row r="193" spans="2:10" ht="12.5">
      <c r="B193" s="151" t="s">
        <v>331</v>
      </c>
      <c r="C193" s="150" t="s">
        <v>330</v>
      </c>
      <c r="D193" s="149">
        <v>62650</v>
      </c>
      <c r="E193" s="147" t="s">
        <v>148</v>
      </c>
      <c r="F193" s="148">
        <v>2600</v>
      </c>
      <c r="G193" s="147" t="s">
        <v>148</v>
      </c>
      <c r="H193" s="146">
        <v>4.1500399042298488</v>
      </c>
      <c r="I193" s="145"/>
      <c r="J193" s="128"/>
    </row>
    <row r="194" spans="2:10" ht="12.5">
      <c r="B194" s="151" t="s">
        <v>329</v>
      </c>
      <c r="C194" s="150" t="s">
        <v>328</v>
      </c>
      <c r="D194" s="149">
        <v>125390</v>
      </c>
      <c r="E194" s="147" t="s">
        <v>148</v>
      </c>
      <c r="F194" s="148">
        <v>4810</v>
      </c>
      <c r="G194" s="147" t="s">
        <v>148</v>
      </c>
      <c r="H194" s="146">
        <v>3.8360315814658263</v>
      </c>
      <c r="I194" s="145"/>
      <c r="J194" s="128"/>
    </row>
    <row r="195" spans="2:10" ht="12.5">
      <c r="B195" s="151" t="s">
        <v>327</v>
      </c>
      <c r="C195" s="150" t="s">
        <v>326</v>
      </c>
      <c r="D195" s="149">
        <v>123360</v>
      </c>
      <c r="E195" s="147" t="s">
        <v>148</v>
      </c>
      <c r="F195" s="148">
        <v>2840</v>
      </c>
      <c r="G195" s="147" t="s">
        <v>148</v>
      </c>
      <c r="H195" s="146">
        <v>2.3022049286640729</v>
      </c>
      <c r="I195" s="145"/>
      <c r="J195" s="128"/>
    </row>
    <row r="196" spans="2:10" ht="12.5">
      <c r="B196" s="151" t="s">
        <v>325</v>
      </c>
      <c r="C196" s="150" t="s">
        <v>324</v>
      </c>
      <c r="D196" s="149">
        <v>118810</v>
      </c>
      <c r="E196" s="147" t="s">
        <v>148</v>
      </c>
      <c r="F196" s="148">
        <v>1530</v>
      </c>
      <c r="G196" s="147" t="s">
        <v>148</v>
      </c>
      <c r="H196" s="146">
        <v>1.287770389697837</v>
      </c>
      <c r="I196" s="145"/>
      <c r="J196" s="128"/>
    </row>
    <row r="197" spans="2:10" ht="12.5">
      <c r="B197" s="151" t="s">
        <v>323</v>
      </c>
      <c r="C197" s="150" t="s">
        <v>322</v>
      </c>
      <c r="D197" s="149">
        <v>235950</v>
      </c>
      <c r="E197" s="147" t="s">
        <v>148</v>
      </c>
      <c r="F197" s="148">
        <v>4480</v>
      </c>
      <c r="G197" s="147" t="s">
        <v>148</v>
      </c>
      <c r="H197" s="146">
        <v>1.8987073532528078</v>
      </c>
      <c r="I197" s="145"/>
      <c r="J197" s="128"/>
    </row>
    <row r="198" spans="2:10" ht="12.5">
      <c r="B198" s="151" t="s">
        <v>321</v>
      </c>
      <c r="C198" s="150" t="s">
        <v>320</v>
      </c>
      <c r="D198" s="149">
        <v>94260</v>
      </c>
      <c r="E198" s="147" t="s">
        <v>148</v>
      </c>
      <c r="F198" s="148">
        <v>1080</v>
      </c>
      <c r="G198" s="147" t="s">
        <v>148</v>
      </c>
      <c r="H198" s="146">
        <v>1.1457670273711011</v>
      </c>
      <c r="I198" s="145"/>
      <c r="J198" s="128"/>
    </row>
    <row r="199" spans="2:10" ht="12.5">
      <c r="B199" s="151" t="s">
        <v>319</v>
      </c>
      <c r="C199" s="150" t="s">
        <v>318</v>
      </c>
      <c r="D199" s="149">
        <v>947760</v>
      </c>
      <c r="E199" s="147" t="s">
        <v>148</v>
      </c>
      <c r="F199" s="148">
        <v>7450</v>
      </c>
      <c r="G199" s="147" t="s">
        <v>148</v>
      </c>
      <c r="H199" s="146">
        <v>0.78606398244281261</v>
      </c>
      <c r="I199" s="145"/>
      <c r="J199" s="128"/>
    </row>
    <row r="200" spans="2:10" ht="12.5">
      <c r="B200" s="151" t="s">
        <v>317</v>
      </c>
      <c r="C200" s="150" t="s">
        <v>316</v>
      </c>
      <c r="D200" s="149">
        <v>1880740</v>
      </c>
      <c r="E200" s="147" t="s">
        <v>148</v>
      </c>
      <c r="F200" s="148">
        <v>37060</v>
      </c>
      <c r="G200" s="147" t="s">
        <v>148</v>
      </c>
      <c r="H200" s="146">
        <v>1.9705009730212577</v>
      </c>
      <c r="I200" s="145"/>
      <c r="J200" s="128"/>
    </row>
    <row r="201" spans="2:10" ht="12.5">
      <c r="B201" s="151" t="s">
        <v>315</v>
      </c>
      <c r="C201" s="150" t="s">
        <v>314</v>
      </c>
      <c r="D201" s="149">
        <v>550370</v>
      </c>
      <c r="E201" s="147" t="s">
        <v>148</v>
      </c>
      <c r="F201" s="148">
        <v>10820</v>
      </c>
      <c r="G201" s="147" t="s">
        <v>148</v>
      </c>
      <c r="H201" s="146">
        <v>1.9659501789705107</v>
      </c>
      <c r="I201" s="145"/>
      <c r="J201" s="128"/>
    </row>
    <row r="202" spans="2:10" ht="12.5">
      <c r="B202" s="151" t="s">
        <v>313</v>
      </c>
      <c r="C202" s="150" t="s">
        <v>312</v>
      </c>
      <c r="D202" s="149">
        <v>351740</v>
      </c>
      <c r="E202" s="147" t="s">
        <v>148</v>
      </c>
      <c r="F202" s="148">
        <v>4060</v>
      </c>
      <c r="G202" s="147" t="s">
        <v>148</v>
      </c>
      <c r="H202" s="146">
        <v>1.1542616705521123</v>
      </c>
      <c r="I202" s="145"/>
      <c r="J202" s="128"/>
    </row>
    <row r="203" spans="2:10" ht="12.5">
      <c r="B203" s="151" t="s">
        <v>311</v>
      </c>
      <c r="C203" s="150" t="s">
        <v>310</v>
      </c>
      <c r="D203" s="149">
        <v>1420710</v>
      </c>
      <c r="E203" s="147" t="s">
        <v>148</v>
      </c>
      <c r="F203" s="148">
        <v>28540</v>
      </c>
      <c r="G203" s="147" t="s">
        <v>148</v>
      </c>
      <c r="H203" s="146">
        <v>2.0088547275657946</v>
      </c>
      <c r="I203" s="145"/>
      <c r="J203" s="128"/>
    </row>
    <row r="204" spans="2:10" ht="12.5">
      <c r="B204" s="151" t="s">
        <v>309</v>
      </c>
      <c r="C204" s="150" t="s">
        <v>308</v>
      </c>
      <c r="D204" s="149">
        <v>575570</v>
      </c>
      <c r="E204" s="147" t="s">
        <v>148</v>
      </c>
      <c r="F204" s="148">
        <v>13780</v>
      </c>
      <c r="G204" s="147" t="s">
        <v>148</v>
      </c>
      <c r="H204" s="146">
        <v>2.3941484094028529</v>
      </c>
      <c r="I204" s="145"/>
      <c r="J204" s="128"/>
    </row>
    <row r="205" spans="2:10" ht="12.5">
      <c r="B205" s="151" t="s">
        <v>307</v>
      </c>
      <c r="C205" s="150" t="s">
        <v>306</v>
      </c>
      <c r="D205" s="149">
        <v>487580</v>
      </c>
      <c r="E205" s="147" t="s">
        <v>148</v>
      </c>
      <c r="F205" s="148">
        <v>9480</v>
      </c>
      <c r="G205" s="147" t="s">
        <v>148</v>
      </c>
      <c r="H205" s="146">
        <v>1.9442963206037982</v>
      </c>
      <c r="I205" s="145"/>
      <c r="J205" s="128"/>
    </row>
    <row r="206" spans="2:10" ht="12.5">
      <c r="B206" s="151" t="s">
        <v>305</v>
      </c>
      <c r="C206" s="150" t="s">
        <v>304</v>
      </c>
      <c r="D206" s="149">
        <v>1088640</v>
      </c>
      <c r="E206" s="147" t="s">
        <v>148</v>
      </c>
      <c r="F206" s="148">
        <v>50650</v>
      </c>
      <c r="G206" s="147" t="s">
        <v>148</v>
      </c>
      <c r="H206" s="146">
        <v>4.6525940623162843</v>
      </c>
      <c r="I206" s="145"/>
      <c r="J206" s="128"/>
    </row>
    <row r="207" spans="2:10" ht="12.5">
      <c r="B207" s="151" t="s">
        <v>303</v>
      </c>
      <c r="C207" s="150" t="s">
        <v>302</v>
      </c>
      <c r="D207" s="149">
        <v>1679770</v>
      </c>
      <c r="E207" s="147" t="s">
        <v>148</v>
      </c>
      <c r="F207" s="148">
        <v>24160</v>
      </c>
      <c r="G207" s="147" t="s">
        <v>148</v>
      </c>
      <c r="H207" s="146">
        <v>1.4382921471391916</v>
      </c>
      <c r="I207" s="145"/>
      <c r="J207" s="128"/>
    </row>
    <row r="208" spans="2:10" ht="12.5">
      <c r="B208" s="151" t="s">
        <v>301</v>
      </c>
      <c r="C208" s="150" t="s">
        <v>300</v>
      </c>
      <c r="D208" s="149">
        <v>841760</v>
      </c>
      <c r="E208" s="147" t="s">
        <v>148</v>
      </c>
      <c r="F208" s="148">
        <v>80320</v>
      </c>
      <c r="G208" s="147" t="s">
        <v>148</v>
      </c>
      <c r="H208" s="146">
        <v>9.5419121839954375</v>
      </c>
      <c r="I208" s="145"/>
      <c r="J208" s="128"/>
    </row>
    <row r="209" spans="2:10" ht="12.5">
      <c r="B209" s="151" t="s">
        <v>299</v>
      </c>
      <c r="C209" s="150" t="s">
        <v>298</v>
      </c>
      <c r="D209" s="149">
        <v>401740</v>
      </c>
      <c r="E209" s="147" t="s">
        <v>148</v>
      </c>
      <c r="F209" s="148">
        <v>33640</v>
      </c>
      <c r="G209" s="147" t="s">
        <v>148</v>
      </c>
      <c r="H209" s="146">
        <v>8.3735749489719726</v>
      </c>
      <c r="I209" s="145"/>
      <c r="J209" s="128"/>
    </row>
    <row r="210" spans="2:10" ht="12.5">
      <c r="B210" s="151" t="s">
        <v>297</v>
      </c>
      <c r="C210" s="150" t="s">
        <v>296</v>
      </c>
      <c r="D210" s="149">
        <v>892350</v>
      </c>
      <c r="E210" s="147" t="s">
        <v>148</v>
      </c>
      <c r="F210" s="148">
        <v>22970</v>
      </c>
      <c r="G210" s="147" t="s">
        <v>148</v>
      </c>
      <c r="H210" s="146">
        <v>2.5741020899871128</v>
      </c>
      <c r="I210" s="145"/>
      <c r="J210" s="128"/>
    </row>
    <row r="211" spans="2:10" ht="12.5">
      <c r="B211" s="151" t="s">
        <v>295</v>
      </c>
      <c r="C211" s="150" t="s">
        <v>294</v>
      </c>
      <c r="D211" s="149">
        <v>511830</v>
      </c>
      <c r="E211" s="147" t="s">
        <v>148</v>
      </c>
      <c r="F211" s="148">
        <v>1950</v>
      </c>
      <c r="G211" s="147" t="s">
        <v>148</v>
      </c>
      <c r="H211" s="146">
        <v>0.38098587421604829</v>
      </c>
      <c r="I211" s="145"/>
      <c r="J211" s="128"/>
    </row>
    <row r="212" spans="2:10" ht="12.5">
      <c r="B212" s="151" t="s">
        <v>293</v>
      </c>
      <c r="C212" s="150" t="s">
        <v>292</v>
      </c>
      <c r="D212" s="149">
        <v>1024370</v>
      </c>
      <c r="E212" s="147" t="s">
        <v>148</v>
      </c>
      <c r="F212" s="148">
        <v>7000</v>
      </c>
      <c r="G212" s="147" t="s">
        <v>148</v>
      </c>
      <c r="H212" s="146">
        <v>0.68334683756845671</v>
      </c>
      <c r="I212" s="145"/>
      <c r="J212" s="128"/>
    </row>
    <row r="213" spans="2:10" ht="12.5">
      <c r="B213" s="151" t="s">
        <v>291</v>
      </c>
      <c r="C213" s="150" t="s">
        <v>290</v>
      </c>
      <c r="D213" s="149">
        <v>1027460</v>
      </c>
      <c r="E213" s="147" t="s">
        <v>148</v>
      </c>
      <c r="F213" s="148">
        <v>92190</v>
      </c>
      <c r="G213" s="147" t="s">
        <v>148</v>
      </c>
      <c r="H213" s="146">
        <v>8.97261207248944</v>
      </c>
      <c r="I213" s="145"/>
      <c r="J213" s="128"/>
    </row>
    <row r="214" spans="2:10" ht="12.5">
      <c r="B214" s="151" t="s">
        <v>289</v>
      </c>
      <c r="C214" s="150" t="s">
        <v>288</v>
      </c>
      <c r="D214" s="149">
        <v>723260</v>
      </c>
      <c r="E214" s="147" t="s">
        <v>148</v>
      </c>
      <c r="F214" s="148">
        <v>18470</v>
      </c>
      <c r="G214" s="147" t="s">
        <v>148</v>
      </c>
      <c r="H214" s="146">
        <v>2.5537151231922133</v>
      </c>
      <c r="I214" s="145"/>
      <c r="J214" s="128"/>
    </row>
    <row r="215" spans="2:10" ht="12.5">
      <c r="B215" s="151" t="s">
        <v>287</v>
      </c>
      <c r="C215" s="150" t="s">
        <v>286</v>
      </c>
      <c r="D215" s="149">
        <v>653130</v>
      </c>
      <c r="E215" s="147" t="s">
        <v>148</v>
      </c>
      <c r="F215" s="148">
        <v>12690</v>
      </c>
      <c r="G215" s="147" t="s">
        <v>148</v>
      </c>
      <c r="H215" s="146">
        <v>1.9429516329061596</v>
      </c>
      <c r="I215" s="145"/>
      <c r="J215" s="128"/>
    </row>
    <row r="216" spans="2:10" ht="12.5">
      <c r="B216" s="151" t="s">
        <v>285</v>
      </c>
      <c r="C216" s="150" t="s">
        <v>284</v>
      </c>
      <c r="D216" s="149">
        <v>95570</v>
      </c>
      <c r="E216" s="147" t="s">
        <v>148</v>
      </c>
      <c r="F216" s="148">
        <v>1110</v>
      </c>
      <c r="G216" s="147" t="s">
        <v>148</v>
      </c>
      <c r="H216" s="146">
        <v>1.1614523385999791</v>
      </c>
      <c r="I216" s="145"/>
      <c r="J216" s="128"/>
    </row>
    <row r="217" spans="2:10" ht="12.5">
      <c r="B217" s="151" t="s">
        <v>283</v>
      </c>
      <c r="C217" s="150" t="s">
        <v>282</v>
      </c>
      <c r="D217" s="149">
        <v>585900</v>
      </c>
      <c r="E217" s="147" t="s">
        <v>148</v>
      </c>
      <c r="F217" s="148">
        <v>39370</v>
      </c>
      <c r="G217" s="147" t="s">
        <v>148</v>
      </c>
      <c r="H217" s="146">
        <v>6.71957671957672</v>
      </c>
      <c r="I217" s="145"/>
      <c r="J217" s="128"/>
    </row>
    <row r="218" spans="2:10" ht="12.5">
      <c r="B218" s="151" t="s">
        <v>281</v>
      </c>
      <c r="C218" s="150" t="s">
        <v>280</v>
      </c>
      <c r="D218" s="149">
        <v>77640</v>
      </c>
      <c r="E218" s="147" t="s">
        <v>148</v>
      </c>
      <c r="F218" s="148">
        <v>1320</v>
      </c>
      <c r="G218" s="147" t="s">
        <v>148</v>
      </c>
      <c r="H218" s="146">
        <v>1.7001545595054095</v>
      </c>
      <c r="I218" s="145"/>
      <c r="J218" s="128"/>
    </row>
    <row r="219" spans="2:10" ht="12.5">
      <c r="B219" s="151" t="s">
        <v>279</v>
      </c>
      <c r="C219" s="150" t="s">
        <v>278</v>
      </c>
      <c r="D219" s="149">
        <v>2100760</v>
      </c>
      <c r="E219" s="147" t="s">
        <v>148</v>
      </c>
      <c r="F219" s="148">
        <v>120830</v>
      </c>
      <c r="G219" s="147" t="s">
        <v>148</v>
      </c>
      <c r="H219" s="146">
        <v>5.7517279460766586</v>
      </c>
      <c r="I219" s="145"/>
      <c r="J219" s="128"/>
    </row>
    <row r="220" spans="2:10" ht="12.5">
      <c r="B220" s="151" t="s">
        <v>277</v>
      </c>
      <c r="C220" s="150" t="s">
        <v>276</v>
      </c>
      <c r="D220" s="149">
        <v>123790</v>
      </c>
      <c r="E220" s="147" t="s">
        <v>148</v>
      </c>
      <c r="F220" s="148">
        <v>10</v>
      </c>
      <c r="G220" s="147" t="s">
        <v>148</v>
      </c>
      <c r="H220" s="146">
        <v>8.0781969464415529E-3</v>
      </c>
      <c r="I220" s="145"/>
      <c r="J220" s="128"/>
    </row>
    <row r="221" spans="2:10" ht="12.5">
      <c r="B221" s="151" t="s">
        <v>275</v>
      </c>
      <c r="C221" s="150" t="s">
        <v>274</v>
      </c>
      <c r="D221" s="149">
        <v>4890</v>
      </c>
      <c r="E221" s="147" t="s">
        <v>148</v>
      </c>
      <c r="F221" s="152" t="s">
        <v>17</v>
      </c>
      <c r="G221" s="147" t="s">
        <v>181</v>
      </c>
      <c r="H221" s="146" t="s">
        <v>17</v>
      </c>
      <c r="I221" s="145" t="s">
        <v>181</v>
      </c>
      <c r="J221" s="128"/>
    </row>
    <row r="222" spans="2:10" ht="12.5">
      <c r="B222" s="151" t="s">
        <v>273</v>
      </c>
      <c r="C222" s="150" t="s">
        <v>272</v>
      </c>
      <c r="D222" s="149">
        <v>1783220</v>
      </c>
      <c r="E222" s="147" t="s">
        <v>148</v>
      </c>
      <c r="F222" s="148">
        <v>10020</v>
      </c>
      <c r="G222" s="147" t="s">
        <v>148</v>
      </c>
      <c r="H222" s="146">
        <v>0.56190486872062895</v>
      </c>
      <c r="I222" s="145"/>
      <c r="J222" s="128"/>
    </row>
    <row r="223" spans="2:10" ht="12.5">
      <c r="B223" s="151" t="s">
        <v>271</v>
      </c>
      <c r="C223" s="150" t="s">
        <v>270</v>
      </c>
      <c r="D223" s="149">
        <v>1512480</v>
      </c>
      <c r="E223" s="147" t="s">
        <v>148</v>
      </c>
      <c r="F223" s="148">
        <v>10210</v>
      </c>
      <c r="G223" s="147" t="s">
        <v>148</v>
      </c>
      <c r="H223" s="146">
        <v>0.67505024859832863</v>
      </c>
      <c r="I223" s="145"/>
      <c r="J223" s="128"/>
    </row>
    <row r="224" spans="2:10" ht="12.5">
      <c r="B224" s="151" t="s">
        <v>269</v>
      </c>
      <c r="C224" s="150" t="s">
        <v>268</v>
      </c>
      <c r="D224" s="149">
        <v>1909250</v>
      </c>
      <c r="E224" s="147" t="s">
        <v>148</v>
      </c>
      <c r="F224" s="148">
        <v>16070</v>
      </c>
      <c r="G224" s="147" t="s">
        <v>148</v>
      </c>
      <c r="H224" s="146">
        <v>0.84169176378158972</v>
      </c>
      <c r="I224" s="145"/>
      <c r="J224" s="128"/>
    </row>
    <row r="225" spans="2:10" ht="12.5">
      <c r="B225" s="151" t="s">
        <v>267</v>
      </c>
      <c r="C225" s="150" t="s">
        <v>266</v>
      </c>
      <c r="D225" s="149">
        <v>2064810</v>
      </c>
      <c r="E225" s="147" t="s">
        <v>148</v>
      </c>
      <c r="F225" s="148">
        <v>11430</v>
      </c>
      <c r="G225" s="147" t="s">
        <v>148</v>
      </c>
      <c r="H225" s="146">
        <v>0.55356182893341277</v>
      </c>
      <c r="I225" s="145"/>
      <c r="J225" s="128"/>
    </row>
    <row r="226" spans="2:10" ht="12.5">
      <c r="B226" s="151" t="s">
        <v>265</v>
      </c>
      <c r="C226" s="150" t="s">
        <v>264</v>
      </c>
      <c r="D226" s="149">
        <v>2114710</v>
      </c>
      <c r="E226" s="147" t="s">
        <v>148</v>
      </c>
      <c r="F226" s="148">
        <v>27760</v>
      </c>
      <c r="G226" s="147" t="s">
        <v>148</v>
      </c>
      <c r="H226" s="146">
        <v>1.3127095440982453</v>
      </c>
      <c r="I226" s="145"/>
      <c r="J226" s="128"/>
    </row>
    <row r="227" spans="2:10" ht="12.5">
      <c r="B227" s="151" t="s">
        <v>263</v>
      </c>
      <c r="C227" s="150" t="s">
        <v>262</v>
      </c>
      <c r="D227" s="149">
        <v>64280</v>
      </c>
      <c r="E227" s="147" t="s">
        <v>148</v>
      </c>
      <c r="F227" s="152" t="s">
        <v>17</v>
      </c>
      <c r="G227" s="147" t="s">
        <v>181</v>
      </c>
      <c r="H227" s="146" t="s">
        <v>17</v>
      </c>
      <c r="I227" s="145" t="s">
        <v>181</v>
      </c>
      <c r="J227" s="128"/>
    </row>
    <row r="228" spans="2:10" ht="12.75" customHeight="1">
      <c r="B228" s="151" t="s">
        <v>261</v>
      </c>
      <c r="C228" s="150" t="s">
        <v>260</v>
      </c>
      <c r="D228" s="149">
        <v>1479930</v>
      </c>
      <c r="E228" s="147" t="s">
        <v>148</v>
      </c>
      <c r="F228" s="148">
        <v>1080</v>
      </c>
      <c r="G228" s="147" t="s">
        <v>148</v>
      </c>
      <c r="H228" s="146">
        <v>7.2976424560621103E-2</v>
      </c>
      <c r="I228" s="145"/>
      <c r="J228" s="128"/>
    </row>
    <row r="229" spans="2:10" ht="12.5">
      <c r="B229" s="151" t="s">
        <v>259</v>
      </c>
      <c r="C229" s="150" t="s">
        <v>258</v>
      </c>
      <c r="D229" s="149">
        <v>1573870</v>
      </c>
      <c r="E229" s="147" t="s">
        <v>148</v>
      </c>
      <c r="F229" s="148">
        <v>26560</v>
      </c>
      <c r="G229" s="147" t="s">
        <v>148</v>
      </c>
      <c r="H229" s="146">
        <v>1.6875599636564647</v>
      </c>
      <c r="I229" s="145"/>
      <c r="J229" s="128"/>
    </row>
    <row r="230" spans="2:10" ht="12.5">
      <c r="B230" s="151" t="s">
        <v>257</v>
      </c>
      <c r="C230" s="150" t="s">
        <v>256</v>
      </c>
      <c r="D230" s="149">
        <v>91440</v>
      </c>
      <c r="E230" s="147" t="s">
        <v>148</v>
      </c>
      <c r="F230" s="148">
        <v>15010</v>
      </c>
      <c r="G230" s="147" t="s">
        <v>148</v>
      </c>
      <c r="H230" s="146">
        <v>16.415135608048995</v>
      </c>
      <c r="I230" s="145"/>
      <c r="J230" s="128"/>
    </row>
    <row r="231" spans="2:10" ht="12.5">
      <c r="B231" s="151" t="s">
        <v>255</v>
      </c>
      <c r="C231" s="150" t="s">
        <v>254</v>
      </c>
      <c r="D231" s="149">
        <v>780880</v>
      </c>
      <c r="E231" s="147" t="s">
        <v>148</v>
      </c>
      <c r="F231" s="148">
        <v>160040</v>
      </c>
      <c r="G231" s="147" t="s">
        <v>148</v>
      </c>
      <c r="H231" s="146">
        <v>20.494826349759247</v>
      </c>
      <c r="I231" s="145"/>
      <c r="J231" s="128"/>
    </row>
    <row r="232" spans="2:10" ht="12.5">
      <c r="B232" s="151" t="s">
        <v>253</v>
      </c>
      <c r="C232" s="150" t="s">
        <v>252</v>
      </c>
      <c r="D232" s="149">
        <v>501160</v>
      </c>
      <c r="E232" s="147" t="s">
        <v>148</v>
      </c>
      <c r="F232" s="148">
        <v>84130</v>
      </c>
      <c r="G232" s="147" t="s">
        <v>148</v>
      </c>
      <c r="H232" s="146">
        <v>16.787054034639638</v>
      </c>
      <c r="I232" s="145"/>
      <c r="J232" s="128"/>
    </row>
    <row r="233" spans="2:10" ht="12.5">
      <c r="B233" s="151" t="s">
        <v>251</v>
      </c>
      <c r="C233" s="150" t="s">
        <v>250</v>
      </c>
      <c r="D233" s="149">
        <v>535310</v>
      </c>
      <c r="E233" s="147" t="s">
        <v>148</v>
      </c>
      <c r="F233" s="148">
        <v>44480</v>
      </c>
      <c r="G233" s="147" t="s">
        <v>148</v>
      </c>
      <c r="H233" s="146">
        <v>8.3092040126281965</v>
      </c>
      <c r="I233" s="145"/>
      <c r="J233" s="128"/>
    </row>
    <row r="234" spans="2:10" ht="12.5">
      <c r="B234" s="151" t="s">
        <v>249</v>
      </c>
      <c r="C234" s="150" t="s">
        <v>248</v>
      </c>
      <c r="D234" s="149">
        <v>649520</v>
      </c>
      <c r="E234" s="147" t="s">
        <v>148</v>
      </c>
      <c r="F234" s="148">
        <v>138770</v>
      </c>
      <c r="G234" s="147" t="s">
        <v>148</v>
      </c>
      <c r="H234" s="146">
        <v>21.36500800591206</v>
      </c>
      <c r="I234" s="145"/>
      <c r="J234" s="128"/>
    </row>
    <row r="235" spans="2:10" ht="12.5">
      <c r="B235" s="151" t="s">
        <v>247</v>
      </c>
      <c r="C235" s="150" t="s">
        <v>246</v>
      </c>
      <c r="D235" s="149">
        <v>255130</v>
      </c>
      <c r="E235" s="147" t="s">
        <v>148</v>
      </c>
      <c r="F235" s="148">
        <v>74970</v>
      </c>
      <c r="G235" s="147" t="s">
        <v>148</v>
      </c>
      <c r="H235" s="146">
        <v>29.385019401873553</v>
      </c>
      <c r="I235" s="145"/>
      <c r="J235" s="128"/>
    </row>
    <row r="236" spans="2:10" ht="12.5">
      <c r="B236" s="151" t="s">
        <v>245</v>
      </c>
      <c r="C236" s="150" t="s">
        <v>244</v>
      </c>
      <c r="D236" s="149">
        <v>101870</v>
      </c>
      <c r="E236" s="147" t="s">
        <v>148</v>
      </c>
      <c r="F236" s="148">
        <v>28890</v>
      </c>
      <c r="G236" s="147" t="s">
        <v>148</v>
      </c>
      <c r="H236" s="146">
        <v>28.359674094434084</v>
      </c>
      <c r="I236" s="145"/>
      <c r="J236" s="128"/>
    </row>
    <row r="237" spans="2:10" ht="12.5">
      <c r="B237" s="151" t="s">
        <v>243</v>
      </c>
      <c r="C237" s="150" t="s">
        <v>242</v>
      </c>
      <c r="D237" s="149">
        <v>106040</v>
      </c>
      <c r="E237" s="147" t="s">
        <v>148</v>
      </c>
      <c r="F237" s="148">
        <v>16990</v>
      </c>
      <c r="G237" s="147" t="s">
        <v>148</v>
      </c>
      <c r="H237" s="146">
        <v>16.022255752546208</v>
      </c>
      <c r="I237" s="145"/>
      <c r="J237" s="128"/>
    </row>
    <row r="238" spans="2:10" ht="12.5">
      <c r="B238" s="151" t="s">
        <v>241</v>
      </c>
      <c r="C238" s="150" t="s">
        <v>240</v>
      </c>
      <c r="D238" s="149">
        <v>344500</v>
      </c>
      <c r="E238" s="147" t="s">
        <v>148</v>
      </c>
      <c r="F238" s="148">
        <v>28680</v>
      </c>
      <c r="G238" s="147" t="s">
        <v>148</v>
      </c>
      <c r="H238" s="146">
        <v>8.3251088534107396</v>
      </c>
      <c r="I238" s="145"/>
      <c r="J238" s="128"/>
    </row>
    <row r="239" spans="2:10" ht="12.5">
      <c r="B239" s="151" t="s">
        <v>239</v>
      </c>
      <c r="C239" s="150" t="s">
        <v>238</v>
      </c>
      <c r="D239" s="149">
        <v>143900</v>
      </c>
      <c r="E239" s="147" t="s">
        <v>148</v>
      </c>
      <c r="F239" s="148">
        <v>17640</v>
      </c>
      <c r="G239" s="147" t="s">
        <v>148</v>
      </c>
      <c r="H239" s="146">
        <v>12.258512856150103</v>
      </c>
      <c r="I239" s="145"/>
      <c r="J239" s="128"/>
    </row>
    <row r="240" spans="2:10" ht="12.5">
      <c r="B240" s="151" t="s">
        <v>237</v>
      </c>
      <c r="C240" s="150" t="s">
        <v>236</v>
      </c>
      <c r="D240" s="149">
        <v>76900</v>
      </c>
      <c r="E240" s="147" t="s">
        <v>148</v>
      </c>
      <c r="F240" s="148">
        <v>6540</v>
      </c>
      <c r="G240" s="147" t="s">
        <v>148</v>
      </c>
      <c r="H240" s="146">
        <v>8.5045513654096219</v>
      </c>
      <c r="I240" s="145"/>
      <c r="J240" s="128"/>
    </row>
    <row r="241" spans="2:10" ht="12.5">
      <c r="B241" s="151" t="s">
        <v>235</v>
      </c>
      <c r="C241" s="150" t="s">
        <v>234</v>
      </c>
      <c r="D241" s="149">
        <v>813940</v>
      </c>
      <c r="E241" s="147" t="s">
        <v>148</v>
      </c>
      <c r="F241" s="148">
        <v>27560</v>
      </c>
      <c r="G241" s="147" t="s">
        <v>148</v>
      </c>
      <c r="H241" s="146">
        <v>3.3859989679828977</v>
      </c>
      <c r="I241" s="145"/>
      <c r="J241" s="128"/>
    </row>
    <row r="242" spans="2:10" ht="12.5">
      <c r="B242" s="168" t="s">
        <v>233</v>
      </c>
      <c r="C242" s="167" t="s">
        <v>232</v>
      </c>
      <c r="D242" s="166">
        <v>457980</v>
      </c>
      <c r="E242" s="164" t="s">
        <v>148</v>
      </c>
      <c r="F242" s="165">
        <v>70320</v>
      </c>
      <c r="G242" s="164" t="s">
        <v>148</v>
      </c>
      <c r="H242" s="156">
        <v>15.354382287436133</v>
      </c>
      <c r="I242" s="163"/>
      <c r="J242" s="128"/>
    </row>
    <row r="243" spans="2:10" ht="12.5">
      <c r="B243" s="151" t="s">
        <v>231</v>
      </c>
      <c r="C243" s="150" t="s">
        <v>230</v>
      </c>
      <c r="D243" s="149">
        <v>540990</v>
      </c>
      <c r="E243" s="147" t="s">
        <v>148</v>
      </c>
      <c r="F243" s="148">
        <v>83420</v>
      </c>
      <c r="G243" s="147" t="s">
        <v>148</v>
      </c>
      <c r="H243" s="146">
        <v>15.419878371134402</v>
      </c>
      <c r="I243" s="145"/>
      <c r="J243" s="128"/>
    </row>
    <row r="244" spans="2:10" ht="12.5">
      <c r="B244" s="144"/>
      <c r="C244" s="143"/>
      <c r="D244" s="142"/>
      <c r="E244" s="140"/>
      <c r="F244" s="141"/>
      <c r="G244" s="140"/>
      <c r="H244" s="139"/>
      <c r="I244" s="138"/>
      <c r="J244" s="128"/>
    </row>
    <row r="245" spans="2:10" ht="12.5">
      <c r="B245" s="162" t="s">
        <v>229</v>
      </c>
      <c r="C245" s="161" t="s">
        <v>228</v>
      </c>
      <c r="D245" s="160">
        <v>219190</v>
      </c>
      <c r="E245" s="158" t="s">
        <v>148</v>
      </c>
      <c r="F245" s="159">
        <v>1370</v>
      </c>
      <c r="G245" s="158" t="s">
        <v>148</v>
      </c>
      <c r="H245" s="154">
        <v>0.62502851407454718</v>
      </c>
      <c r="I245" s="157"/>
      <c r="J245" s="128"/>
    </row>
    <row r="246" spans="2:10" ht="12.5">
      <c r="B246" s="151" t="s">
        <v>227</v>
      </c>
      <c r="C246" s="150" t="s">
        <v>226</v>
      </c>
      <c r="D246" s="149">
        <v>395270</v>
      </c>
      <c r="E246" s="147" t="s">
        <v>148</v>
      </c>
      <c r="F246" s="148">
        <v>10260</v>
      </c>
      <c r="G246" s="147" t="s">
        <v>148</v>
      </c>
      <c r="H246" s="146">
        <v>2.5956940825258688</v>
      </c>
      <c r="I246" s="145"/>
      <c r="J246" s="128"/>
    </row>
    <row r="247" spans="2:10" ht="12.5">
      <c r="B247" s="151" t="s">
        <v>225</v>
      </c>
      <c r="C247" s="150" t="s">
        <v>224</v>
      </c>
      <c r="D247" s="149">
        <v>604800</v>
      </c>
      <c r="E247" s="147" t="s">
        <v>148</v>
      </c>
      <c r="F247" s="148">
        <v>4070</v>
      </c>
      <c r="G247" s="147" t="s">
        <v>148</v>
      </c>
      <c r="H247" s="146">
        <v>0.67294973544973546</v>
      </c>
      <c r="I247" s="145"/>
      <c r="J247" s="128"/>
    </row>
    <row r="248" spans="2:10" ht="12.5">
      <c r="B248" s="151" t="s">
        <v>223</v>
      </c>
      <c r="C248" s="150" t="s">
        <v>222</v>
      </c>
      <c r="D248" s="149">
        <v>32170</v>
      </c>
      <c r="E248" s="147" t="s">
        <v>148</v>
      </c>
      <c r="F248" s="148">
        <v>400</v>
      </c>
      <c r="G248" s="147" t="s">
        <v>148</v>
      </c>
      <c r="H248" s="146">
        <v>1.2433944668946224</v>
      </c>
      <c r="I248" s="145"/>
      <c r="J248" s="128"/>
    </row>
    <row r="249" spans="2:10" ht="12.5">
      <c r="B249" s="151" t="s">
        <v>221</v>
      </c>
      <c r="C249" s="150" t="s">
        <v>220</v>
      </c>
      <c r="D249" s="149">
        <v>212650</v>
      </c>
      <c r="E249" s="147" t="s">
        <v>148</v>
      </c>
      <c r="F249" s="148">
        <v>640</v>
      </c>
      <c r="G249" s="147" t="s">
        <v>148</v>
      </c>
      <c r="H249" s="146">
        <v>0.30096402539383965</v>
      </c>
      <c r="I249" s="145"/>
      <c r="J249" s="128"/>
    </row>
    <row r="250" spans="2:10" ht="12.5">
      <c r="B250" s="151" t="s">
        <v>219</v>
      </c>
      <c r="C250" s="150" t="s">
        <v>218</v>
      </c>
      <c r="D250" s="149">
        <v>152210</v>
      </c>
      <c r="E250" s="147" t="s">
        <v>148</v>
      </c>
      <c r="F250" s="148">
        <v>1820</v>
      </c>
      <c r="G250" s="147" t="s">
        <v>148</v>
      </c>
      <c r="H250" s="156">
        <v>1.1957164443860457</v>
      </c>
      <c r="I250" s="145"/>
      <c r="J250" s="128"/>
    </row>
    <row r="251" spans="2:10" ht="12.5">
      <c r="B251" s="151" t="s">
        <v>217</v>
      </c>
      <c r="C251" s="150" t="s">
        <v>216</v>
      </c>
      <c r="D251" s="149">
        <v>17410</v>
      </c>
      <c r="E251" s="147" t="s">
        <v>148</v>
      </c>
      <c r="F251" s="152" t="s">
        <v>17</v>
      </c>
      <c r="G251" s="147" t="s">
        <v>181</v>
      </c>
      <c r="H251" s="155" t="s">
        <v>17</v>
      </c>
      <c r="I251" s="147" t="s">
        <v>181</v>
      </c>
      <c r="J251" s="128"/>
    </row>
    <row r="252" spans="2:10" ht="12.5">
      <c r="B252" s="151" t="s">
        <v>215</v>
      </c>
      <c r="C252" s="150" t="s">
        <v>214</v>
      </c>
      <c r="D252" s="149">
        <v>264820</v>
      </c>
      <c r="E252" s="147" t="s">
        <v>148</v>
      </c>
      <c r="F252" s="148">
        <v>850</v>
      </c>
      <c r="G252" s="147" t="s">
        <v>148</v>
      </c>
      <c r="H252" s="154">
        <v>0.32097273619817235</v>
      </c>
      <c r="I252" s="145"/>
      <c r="J252" s="128"/>
    </row>
    <row r="253" spans="2:10" ht="12.5">
      <c r="B253" s="151" t="s">
        <v>213</v>
      </c>
      <c r="C253" s="150" t="s">
        <v>212</v>
      </c>
      <c r="D253" s="149">
        <v>717650</v>
      </c>
      <c r="E253" s="147" t="s">
        <v>148</v>
      </c>
      <c r="F253" s="148">
        <v>4240</v>
      </c>
      <c r="G253" s="147" t="s">
        <v>148</v>
      </c>
      <c r="H253" s="156">
        <v>0.5908172507489724</v>
      </c>
      <c r="I253" s="145"/>
      <c r="J253" s="128"/>
    </row>
    <row r="254" spans="2:10" ht="12.5">
      <c r="B254" s="151" t="s">
        <v>211</v>
      </c>
      <c r="C254" s="150" t="s">
        <v>210</v>
      </c>
      <c r="D254" s="149">
        <v>79700</v>
      </c>
      <c r="E254" s="147" t="s">
        <v>148</v>
      </c>
      <c r="F254" s="152" t="s">
        <v>17</v>
      </c>
      <c r="G254" s="147" t="s">
        <v>181</v>
      </c>
      <c r="H254" s="155" t="s">
        <v>17</v>
      </c>
      <c r="I254" s="147" t="s">
        <v>181</v>
      </c>
      <c r="J254" s="128"/>
    </row>
    <row r="255" spans="2:10" ht="12.5">
      <c r="B255" s="151" t="s">
        <v>209</v>
      </c>
      <c r="C255" s="150" t="s">
        <v>208</v>
      </c>
      <c r="D255" s="149">
        <v>100230</v>
      </c>
      <c r="E255" s="147" t="s">
        <v>148</v>
      </c>
      <c r="F255" s="148">
        <v>180</v>
      </c>
      <c r="G255" s="147" t="s">
        <v>148</v>
      </c>
      <c r="H255" s="154">
        <v>0.17958695001496558</v>
      </c>
      <c r="I255" s="145"/>
      <c r="J255" s="128"/>
    </row>
    <row r="256" spans="2:10" ht="12.5">
      <c r="B256" s="151" t="s">
        <v>207</v>
      </c>
      <c r="C256" s="150" t="s">
        <v>206</v>
      </c>
      <c r="D256" s="149">
        <v>310570</v>
      </c>
      <c r="E256" s="147" t="s">
        <v>148</v>
      </c>
      <c r="F256" s="148">
        <v>3570</v>
      </c>
      <c r="G256" s="147" t="s">
        <v>148</v>
      </c>
      <c r="H256" s="146">
        <v>1.1494993077245064</v>
      </c>
      <c r="I256" s="145"/>
      <c r="J256" s="128"/>
    </row>
    <row r="257" spans="2:10" ht="12.5">
      <c r="B257" s="151" t="s">
        <v>205</v>
      </c>
      <c r="C257" s="150" t="s">
        <v>204</v>
      </c>
      <c r="D257" s="149">
        <v>352480</v>
      </c>
      <c r="E257" s="147" t="s">
        <v>148</v>
      </c>
      <c r="F257" s="148">
        <v>3090</v>
      </c>
      <c r="G257" s="147" t="s">
        <v>148</v>
      </c>
      <c r="H257" s="146">
        <v>0.87664548343168414</v>
      </c>
      <c r="I257" s="145"/>
      <c r="J257" s="128"/>
    </row>
    <row r="258" spans="2:10" ht="12.5">
      <c r="B258" s="151" t="s">
        <v>203</v>
      </c>
      <c r="C258" s="150" t="s">
        <v>202</v>
      </c>
      <c r="D258" s="149">
        <v>488250</v>
      </c>
      <c r="E258" s="147" t="s">
        <v>148</v>
      </c>
      <c r="F258" s="148">
        <v>2470</v>
      </c>
      <c r="G258" s="147" t="s">
        <v>148</v>
      </c>
      <c r="H258" s="146">
        <v>0.50588837685611876</v>
      </c>
      <c r="I258" s="145"/>
      <c r="J258" s="128"/>
    </row>
    <row r="259" spans="2:10" ht="12.5">
      <c r="B259" s="151" t="s">
        <v>201</v>
      </c>
      <c r="C259" s="150" t="s">
        <v>200</v>
      </c>
      <c r="D259" s="149">
        <v>424470</v>
      </c>
      <c r="E259" s="147" t="s">
        <v>148</v>
      </c>
      <c r="F259" s="148">
        <v>7890</v>
      </c>
      <c r="G259" s="147" t="s">
        <v>148</v>
      </c>
      <c r="H259" s="146">
        <v>1.8587886069686903</v>
      </c>
      <c r="I259" s="145"/>
      <c r="J259" s="128"/>
    </row>
    <row r="260" spans="2:10" ht="12.5">
      <c r="B260" s="151" t="s">
        <v>199</v>
      </c>
      <c r="C260" s="150" t="s">
        <v>198</v>
      </c>
      <c r="D260" s="149">
        <v>454890</v>
      </c>
      <c r="E260" s="147" t="s">
        <v>148</v>
      </c>
      <c r="F260" s="148">
        <v>6830</v>
      </c>
      <c r="G260" s="147" t="s">
        <v>148</v>
      </c>
      <c r="H260" s="146">
        <v>1.5014618918859504</v>
      </c>
      <c r="I260" s="145"/>
      <c r="J260" s="128"/>
    </row>
    <row r="261" spans="2:10" ht="12.5">
      <c r="B261" s="151" t="s">
        <v>197</v>
      </c>
      <c r="C261" s="150" t="s">
        <v>196</v>
      </c>
      <c r="D261" s="149">
        <v>13970</v>
      </c>
      <c r="E261" s="147" t="s">
        <v>148</v>
      </c>
      <c r="F261" s="148">
        <v>0</v>
      </c>
      <c r="G261" s="147" t="s">
        <v>148</v>
      </c>
      <c r="H261" s="146">
        <v>0</v>
      </c>
      <c r="I261" s="145"/>
      <c r="J261" s="128"/>
    </row>
    <row r="262" spans="2:10" ht="12.5">
      <c r="B262" s="151" t="s">
        <v>195</v>
      </c>
      <c r="C262" s="150" t="s">
        <v>194</v>
      </c>
      <c r="D262" s="149">
        <v>916200</v>
      </c>
      <c r="E262" s="147" t="s">
        <v>148</v>
      </c>
      <c r="F262" s="148">
        <v>5650</v>
      </c>
      <c r="G262" s="147" t="s">
        <v>148</v>
      </c>
      <c r="H262" s="146">
        <v>0.61667758131412354</v>
      </c>
      <c r="I262" s="145"/>
      <c r="J262" s="128"/>
    </row>
    <row r="263" spans="2:10" ht="12.5">
      <c r="B263" s="151" t="s">
        <v>193</v>
      </c>
      <c r="C263" s="150" t="s">
        <v>192</v>
      </c>
      <c r="D263" s="149">
        <v>164840</v>
      </c>
      <c r="E263" s="147" t="s">
        <v>148</v>
      </c>
      <c r="F263" s="148">
        <v>610</v>
      </c>
      <c r="G263" s="147" t="s">
        <v>148</v>
      </c>
      <c r="H263" s="146">
        <v>0.37005581169619023</v>
      </c>
      <c r="I263" s="145"/>
      <c r="J263" s="128"/>
    </row>
    <row r="264" spans="2:10" ht="12.5">
      <c r="B264" s="151" t="s">
        <v>191</v>
      </c>
      <c r="C264" s="150" t="s">
        <v>190</v>
      </c>
      <c r="D264" s="149">
        <v>235130</v>
      </c>
      <c r="E264" s="147" t="s">
        <v>148</v>
      </c>
      <c r="F264" s="148">
        <v>400</v>
      </c>
      <c r="G264" s="147" t="s">
        <v>148</v>
      </c>
      <c r="H264" s="146">
        <v>0.17011865776379026</v>
      </c>
      <c r="I264" s="145"/>
      <c r="J264" s="128"/>
    </row>
    <row r="265" spans="2:10" ht="12.5">
      <c r="B265" s="151" t="s">
        <v>189</v>
      </c>
      <c r="C265" s="150" t="s">
        <v>188</v>
      </c>
      <c r="D265" s="153" t="s">
        <v>17</v>
      </c>
      <c r="E265" s="147" t="s">
        <v>181</v>
      </c>
      <c r="F265" s="148">
        <v>0</v>
      </c>
      <c r="G265" s="147" t="s">
        <v>148</v>
      </c>
      <c r="H265" s="146" t="s">
        <v>17</v>
      </c>
      <c r="I265" s="145" t="s">
        <v>181</v>
      </c>
      <c r="J265" s="128"/>
    </row>
    <row r="266" spans="2:10" ht="12.5">
      <c r="B266" s="151" t="s">
        <v>187</v>
      </c>
      <c r="C266" s="150" t="s">
        <v>186</v>
      </c>
      <c r="D266" s="153" t="s">
        <v>17</v>
      </c>
      <c r="E266" s="147" t="s">
        <v>181</v>
      </c>
      <c r="F266" s="148">
        <v>0</v>
      </c>
      <c r="G266" s="147" t="s">
        <v>148</v>
      </c>
      <c r="H266" s="146" t="s">
        <v>17</v>
      </c>
      <c r="I266" s="145" t="s">
        <v>181</v>
      </c>
      <c r="J266" s="128"/>
    </row>
    <row r="267" spans="2:10" ht="12.5">
      <c r="B267" s="151" t="s">
        <v>185</v>
      </c>
      <c r="C267" s="150" t="s">
        <v>184</v>
      </c>
      <c r="D267" s="149">
        <v>3950</v>
      </c>
      <c r="E267" s="147" t="s">
        <v>148</v>
      </c>
      <c r="F267" s="152" t="s">
        <v>17</v>
      </c>
      <c r="G267" s="147" t="s">
        <v>181</v>
      </c>
      <c r="H267" s="146" t="s">
        <v>17</v>
      </c>
      <c r="I267" s="145" t="s">
        <v>181</v>
      </c>
      <c r="J267" s="128"/>
    </row>
    <row r="268" spans="2:10" ht="12.5">
      <c r="B268" s="151" t="s">
        <v>183</v>
      </c>
      <c r="C268" s="150" t="s">
        <v>182</v>
      </c>
      <c r="D268" s="149">
        <v>3470</v>
      </c>
      <c r="E268" s="147" t="s">
        <v>148</v>
      </c>
      <c r="F268" s="152" t="s">
        <v>17</v>
      </c>
      <c r="G268" s="147" t="s">
        <v>181</v>
      </c>
      <c r="H268" s="146" t="s">
        <v>17</v>
      </c>
      <c r="I268" s="145" t="s">
        <v>181</v>
      </c>
      <c r="J268" s="128"/>
    </row>
    <row r="269" spans="2:10" ht="12.5">
      <c r="B269" s="151" t="s">
        <v>180</v>
      </c>
      <c r="C269" s="150" t="s">
        <v>179</v>
      </c>
      <c r="D269" s="149">
        <v>2310</v>
      </c>
      <c r="E269" s="147" t="s">
        <v>148</v>
      </c>
      <c r="F269" s="148">
        <v>0</v>
      </c>
      <c r="G269" s="147" t="s">
        <v>148</v>
      </c>
      <c r="H269" s="146">
        <v>0</v>
      </c>
      <c r="I269" s="145"/>
      <c r="J269" s="128"/>
    </row>
    <row r="270" spans="2:10" ht="12.5">
      <c r="B270" s="151" t="s">
        <v>178</v>
      </c>
      <c r="C270" s="150" t="s">
        <v>177</v>
      </c>
      <c r="D270" s="149">
        <v>358280</v>
      </c>
      <c r="E270" s="147" t="s">
        <v>148</v>
      </c>
      <c r="F270" s="148">
        <v>5460</v>
      </c>
      <c r="G270" s="147" t="s">
        <v>148</v>
      </c>
      <c r="H270" s="146">
        <v>1.5239477503628447</v>
      </c>
      <c r="I270" s="145"/>
      <c r="J270" s="128"/>
    </row>
    <row r="271" spans="2:10" ht="12.5">
      <c r="B271" s="151" t="s">
        <v>176</v>
      </c>
      <c r="C271" s="150" t="s">
        <v>175</v>
      </c>
      <c r="D271" s="149">
        <v>246290</v>
      </c>
      <c r="E271" s="147" t="s">
        <v>148</v>
      </c>
      <c r="F271" s="148">
        <v>9940</v>
      </c>
      <c r="G271" s="147" t="s">
        <v>148</v>
      </c>
      <c r="H271" s="146">
        <v>4.0358926468796952</v>
      </c>
      <c r="I271" s="145"/>
      <c r="J271" s="128"/>
    </row>
    <row r="272" spans="2:10" ht="12.5">
      <c r="B272" s="151" t="s">
        <v>174</v>
      </c>
      <c r="C272" s="150" t="s">
        <v>173</v>
      </c>
      <c r="D272" s="149">
        <v>212320</v>
      </c>
      <c r="E272" s="147" t="s">
        <v>148</v>
      </c>
      <c r="F272" s="148">
        <v>2080</v>
      </c>
      <c r="G272" s="147" t="s">
        <v>148</v>
      </c>
      <c r="H272" s="146">
        <v>0.97965335342878668</v>
      </c>
      <c r="I272" s="145"/>
      <c r="J272" s="128"/>
    </row>
    <row r="273" spans="2:10" ht="12.5">
      <c r="B273" s="151" t="s">
        <v>172</v>
      </c>
      <c r="C273" s="150" t="s">
        <v>171</v>
      </c>
      <c r="D273" s="149">
        <v>210680</v>
      </c>
      <c r="E273" s="147" t="s">
        <v>148</v>
      </c>
      <c r="F273" s="148">
        <v>1660</v>
      </c>
      <c r="G273" s="147" t="s">
        <v>148</v>
      </c>
      <c r="H273" s="146">
        <v>0.78792481488513377</v>
      </c>
      <c r="I273" s="145"/>
      <c r="J273" s="128"/>
    </row>
    <row r="274" spans="2:10" ht="12.5">
      <c r="B274" s="151" t="s">
        <v>170</v>
      </c>
      <c r="C274" s="150" t="s">
        <v>169</v>
      </c>
      <c r="D274" s="149">
        <v>511320</v>
      </c>
      <c r="E274" s="147" t="s">
        <v>148</v>
      </c>
      <c r="F274" s="148">
        <v>30100</v>
      </c>
      <c r="G274" s="147" t="s">
        <v>148</v>
      </c>
      <c r="H274" s="146">
        <v>5.8867245560510053</v>
      </c>
      <c r="I274" s="145"/>
      <c r="J274" s="128"/>
    </row>
    <row r="275" spans="2:10" ht="12.5">
      <c r="B275" s="151" t="s">
        <v>168</v>
      </c>
      <c r="C275" s="150" t="s">
        <v>167</v>
      </c>
      <c r="D275" s="149">
        <v>449970</v>
      </c>
      <c r="E275" s="147" t="s">
        <v>148</v>
      </c>
      <c r="F275" s="148">
        <v>19490</v>
      </c>
      <c r="G275" s="147" t="s">
        <v>148</v>
      </c>
      <c r="H275" s="146">
        <v>4.3313998711025183</v>
      </c>
      <c r="I275" s="145"/>
      <c r="J275" s="128"/>
    </row>
    <row r="276" spans="2:10" ht="12.5">
      <c r="B276" s="151" t="s">
        <v>166</v>
      </c>
      <c r="C276" s="150" t="s">
        <v>165</v>
      </c>
      <c r="D276" s="149">
        <v>259310</v>
      </c>
      <c r="E276" s="147" t="s">
        <v>148</v>
      </c>
      <c r="F276" s="148">
        <v>8830</v>
      </c>
      <c r="G276" s="147" t="s">
        <v>148</v>
      </c>
      <c r="H276" s="146">
        <v>3.4051906983918863</v>
      </c>
      <c r="I276" s="145"/>
      <c r="J276" s="128"/>
    </row>
    <row r="277" spans="2:10" ht="12.5">
      <c r="B277" s="151" t="s">
        <v>164</v>
      </c>
      <c r="C277" s="150" t="s">
        <v>163</v>
      </c>
      <c r="D277" s="149">
        <v>526680</v>
      </c>
      <c r="E277" s="147" t="s">
        <v>148</v>
      </c>
      <c r="F277" s="148">
        <v>21980</v>
      </c>
      <c r="G277" s="147" t="s">
        <v>148</v>
      </c>
      <c r="H277" s="146">
        <v>4.1733120680489098</v>
      </c>
      <c r="I277" s="145"/>
      <c r="J277" s="128"/>
    </row>
    <row r="278" spans="2:10" ht="12.5">
      <c r="B278" s="151" t="s">
        <v>162</v>
      </c>
      <c r="C278" s="150" t="s">
        <v>161</v>
      </c>
      <c r="D278" s="149">
        <v>1012590</v>
      </c>
      <c r="E278" s="147" t="s">
        <v>148</v>
      </c>
      <c r="F278" s="148">
        <v>39910</v>
      </c>
      <c r="G278" s="147" t="s">
        <v>148</v>
      </c>
      <c r="H278" s="146">
        <v>3.9413780503461422</v>
      </c>
      <c r="I278" s="145"/>
      <c r="J278" s="128"/>
    </row>
    <row r="279" spans="2:10" ht="12.5">
      <c r="B279" s="151" t="s">
        <v>160</v>
      </c>
      <c r="C279" s="150" t="s">
        <v>159</v>
      </c>
      <c r="D279" s="149">
        <v>659420</v>
      </c>
      <c r="E279" s="147" t="s">
        <v>148</v>
      </c>
      <c r="F279" s="148">
        <v>22770</v>
      </c>
      <c r="G279" s="147" t="s">
        <v>148</v>
      </c>
      <c r="H279" s="146">
        <v>3.4530344848503232</v>
      </c>
      <c r="I279" s="145"/>
      <c r="J279" s="128"/>
    </row>
    <row r="280" spans="2:10" ht="12.5">
      <c r="B280" s="151" t="s">
        <v>158</v>
      </c>
      <c r="C280" s="150" t="s">
        <v>157</v>
      </c>
      <c r="D280" s="149">
        <v>1211680</v>
      </c>
      <c r="E280" s="147" t="s">
        <v>148</v>
      </c>
      <c r="F280" s="148">
        <v>41490</v>
      </c>
      <c r="G280" s="147" t="s">
        <v>148</v>
      </c>
      <c r="H280" s="146">
        <v>3.4241713983890136</v>
      </c>
      <c r="I280" s="145"/>
      <c r="J280" s="128"/>
    </row>
    <row r="281" spans="2:10" ht="12.5">
      <c r="B281" s="151" t="s">
        <v>156</v>
      </c>
      <c r="C281" s="150" t="s">
        <v>155</v>
      </c>
      <c r="D281" s="149">
        <v>793150</v>
      </c>
      <c r="E281" s="147" t="s">
        <v>148</v>
      </c>
      <c r="F281" s="148">
        <v>7210</v>
      </c>
      <c r="G281" s="147" t="s">
        <v>148</v>
      </c>
      <c r="H281" s="146">
        <v>0.9090336002017273</v>
      </c>
      <c r="I281" s="145"/>
      <c r="J281" s="128"/>
    </row>
    <row r="282" spans="2:10" ht="12.5">
      <c r="B282" s="151" t="s">
        <v>154</v>
      </c>
      <c r="C282" s="150" t="s">
        <v>153</v>
      </c>
      <c r="D282" s="149">
        <v>414730</v>
      </c>
      <c r="E282" s="147" t="s">
        <v>148</v>
      </c>
      <c r="F282" s="148">
        <v>1920</v>
      </c>
      <c r="G282" s="147" t="s">
        <v>148</v>
      </c>
      <c r="H282" s="146">
        <v>0.46295179996624308</v>
      </c>
      <c r="I282" s="145"/>
      <c r="J282" s="128"/>
    </row>
    <row r="283" spans="2:10" ht="12.5">
      <c r="B283" s="151" t="s">
        <v>152</v>
      </c>
      <c r="C283" s="150" t="s">
        <v>151</v>
      </c>
      <c r="D283" s="149">
        <v>2270400</v>
      </c>
      <c r="E283" s="147" t="s">
        <v>148</v>
      </c>
      <c r="F283" s="148">
        <v>22610</v>
      </c>
      <c r="G283" s="147" t="s">
        <v>148</v>
      </c>
      <c r="H283" s="146">
        <v>0.99585976039464408</v>
      </c>
      <c r="I283" s="145"/>
      <c r="J283" s="128"/>
    </row>
    <row r="284" spans="2:10" ht="12.5">
      <c r="B284" s="144" t="s">
        <v>150</v>
      </c>
      <c r="C284" s="143" t="s">
        <v>149</v>
      </c>
      <c r="D284" s="142">
        <v>1028720</v>
      </c>
      <c r="E284" s="140" t="s">
        <v>148</v>
      </c>
      <c r="F284" s="141">
        <v>4390</v>
      </c>
      <c r="G284" s="140" t="s">
        <v>148</v>
      </c>
      <c r="H284" s="139">
        <v>0.42674391476786683</v>
      </c>
      <c r="I284" s="138"/>
      <c r="J284" s="128"/>
    </row>
    <row r="285" spans="2:10">
      <c r="B285" s="137"/>
      <c r="C285" s="137"/>
      <c r="D285" s="135"/>
      <c r="E285" s="136"/>
      <c r="F285" s="135"/>
      <c r="G285" s="134"/>
      <c r="H285" s="133"/>
      <c r="I285" s="132"/>
      <c r="J285" s="128"/>
    </row>
    <row r="286" spans="2:10">
      <c r="B286" s="131"/>
      <c r="C286" s="131"/>
      <c r="D286" s="130"/>
      <c r="F286" s="130"/>
      <c r="H286" s="129"/>
      <c r="J286" s="128"/>
    </row>
    <row r="287" spans="2:10">
      <c r="B287" s="124" t="s">
        <v>147</v>
      </c>
      <c r="C287" s="131"/>
      <c r="D287" s="130"/>
      <c r="F287" s="130"/>
      <c r="H287" s="129"/>
      <c r="J287" s="128"/>
    </row>
    <row r="288" spans="2:10">
      <c r="B288" s="131" t="s">
        <v>146</v>
      </c>
      <c r="C288" s="131"/>
      <c r="D288" s="130"/>
      <c r="F288" s="130"/>
      <c r="H288" s="129"/>
      <c r="J288" s="128"/>
    </row>
    <row r="289" spans="2:10">
      <c r="B289" s="131" t="s">
        <v>145</v>
      </c>
      <c r="C289" s="131"/>
      <c r="D289" s="130"/>
      <c r="F289" s="130"/>
      <c r="H289" s="129"/>
      <c r="J289" s="128"/>
    </row>
    <row r="290" spans="2:10">
      <c r="B290" s="131"/>
      <c r="C290" s="131"/>
      <c r="D290" s="130"/>
      <c r="F290" s="130"/>
      <c r="H290" s="129"/>
      <c r="J290" s="128"/>
    </row>
    <row r="291" spans="2:10">
      <c r="B291" s="127" t="s">
        <v>144</v>
      </c>
    </row>
    <row r="292" spans="2:10" ht="12">
      <c r="B292" s="126" t="s">
        <v>143</v>
      </c>
    </row>
    <row r="294" spans="2:10">
      <c r="B294" s="124" t="s">
        <v>142</v>
      </c>
    </row>
    <row r="296" spans="2:10" ht="12.5">
      <c r="B296" s="125" t="s">
        <v>141</v>
      </c>
    </row>
    <row r="297" spans="2:10" ht="15" customHeight="1">
      <c r="B297" s="125" t="s">
        <v>140</v>
      </c>
    </row>
    <row r="298" spans="2:10" ht="15" customHeight="1"/>
  </sheetData>
  <mergeCells count="1">
    <mergeCell ref="D7:G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3:K83"/>
  <sheetViews>
    <sheetView showGridLines="0" zoomScaleNormal="100" workbookViewId="0"/>
  </sheetViews>
  <sheetFormatPr defaultColWidth="9.1796875" defaultRowHeight="11.5"/>
  <cols>
    <col min="1" max="16384" width="9.1796875" style="3"/>
  </cols>
  <sheetData>
    <row r="43" spans="1:4">
      <c r="A43" s="3" t="s">
        <v>82</v>
      </c>
    </row>
    <row r="44" spans="1:4">
      <c r="A44" s="3" t="s">
        <v>130</v>
      </c>
    </row>
    <row r="45" spans="1:4">
      <c r="A45" s="3" t="s">
        <v>132</v>
      </c>
    </row>
    <row r="47" spans="1:4">
      <c r="A47" s="2" t="s">
        <v>115</v>
      </c>
      <c r="D47" s="2" t="s">
        <v>116</v>
      </c>
    </row>
    <row r="49" spans="1:11">
      <c r="A49" s="2" t="s">
        <v>0</v>
      </c>
      <c r="B49" s="91">
        <v>44210.611689814818</v>
      </c>
      <c r="D49" s="2" t="s">
        <v>0</v>
      </c>
      <c r="E49" s="91">
        <v>44179.701562499999</v>
      </c>
    </row>
    <row r="50" spans="1:11">
      <c r="A50" s="2" t="s">
        <v>1</v>
      </c>
      <c r="B50" s="91">
        <v>44211.307425092593</v>
      </c>
      <c r="D50" s="2" t="s">
        <v>1</v>
      </c>
      <c r="E50" s="91">
        <v>44211.307425092593</v>
      </c>
    </row>
    <row r="51" spans="1:11">
      <c r="A51" s="2" t="s">
        <v>2</v>
      </c>
      <c r="B51" s="2" t="s">
        <v>3</v>
      </c>
      <c r="D51" s="2" t="s">
        <v>2</v>
      </c>
      <c r="E51" s="2" t="s">
        <v>3</v>
      </c>
    </row>
    <row r="53" spans="1:11">
      <c r="A53" s="2" t="s">
        <v>4</v>
      </c>
      <c r="B53" s="2" t="s">
        <v>117</v>
      </c>
      <c r="D53" s="2" t="s">
        <v>118</v>
      </c>
      <c r="E53" s="2" t="s">
        <v>119</v>
      </c>
    </row>
    <row r="54" spans="1:11">
      <c r="A54" s="2" t="s">
        <v>47</v>
      </c>
      <c r="B54" s="2" t="s">
        <v>102</v>
      </c>
      <c r="D54" s="2" t="s">
        <v>47</v>
      </c>
      <c r="E54" s="2" t="s">
        <v>102</v>
      </c>
      <c r="J54" s="99" t="s">
        <v>126</v>
      </c>
    </row>
    <row r="55" spans="1:11">
      <c r="J55" s="97" t="s">
        <v>53</v>
      </c>
    </row>
    <row r="56" spans="1:11">
      <c r="A56" s="112" t="s">
        <v>49</v>
      </c>
      <c r="B56" s="112" t="s">
        <v>127</v>
      </c>
      <c r="D56" s="112" t="s">
        <v>49</v>
      </c>
      <c r="E56" s="112" t="s">
        <v>127</v>
      </c>
      <c r="G56" s="112" t="s">
        <v>49</v>
      </c>
      <c r="H56" s="112" t="s">
        <v>127</v>
      </c>
      <c r="J56" s="112"/>
      <c r="K56" s="112" t="s">
        <v>127</v>
      </c>
    </row>
    <row r="57" spans="1:11">
      <c r="A57" s="112" t="s">
        <v>10</v>
      </c>
      <c r="B57" s="113">
        <v>46441</v>
      </c>
      <c r="D57" s="112" t="s">
        <v>10</v>
      </c>
      <c r="E57" s="114">
        <v>2816.04</v>
      </c>
      <c r="G57" s="112" t="s">
        <v>10</v>
      </c>
      <c r="H57" s="114">
        <f t="shared" ref="H57:H80" si="0">IF(OR(B57=":",E57=":"),":",(B57/(E57*1000))*100)</f>
        <v>1.6491598130708371</v>
      </c>
      <c r="J57" s="112" t="s">
        <v>36</v>
      </c>
      <c r="K57" s="114">
        <v>6.5601769767555345</v>
      </c>
    </row>
    <row r="58" spans="1:11">
      <c r="A58" s="112" t="s">
        <v>11</v>
      </c>
      <c r="B58" s="113">
        <v>48079</v>
      </c>
      <c r="D58" s="112" t="s">
        <v>11</v>
      </c>
      <c r="E58" s="114">
        <v>11060.07</v>
      </c>
      <c r="G58" s="112" t="s">
        <v>11</v>
      </c>
      <c r="H58" s="114">
        <f t="shared" si="0"/>
        <v>0.43470791776182249</v>
      </c>
      <c r="J58" s="112" t="s">
        <v>15</v>
      </c>
      <c r="K58" s="114">
        <v>6.2334264856147437</v>
      </c>
    </row>
    <row r="59" spans="1:11">
      <c r="A59" s="112" t="s">
        <v>84</v>
      </c>
      <c r="B59" s="113">
        <v>88216</v>
      </c>
      <c r="D59" s="112" t="s">
        <v>84</v>
      </c>
      <c r="E59" s="114">
        <v>7646.15</v>
      </c>
      <c r="G59" s="112" t="s">
        <v>84</v>
      </c>
      <c r="H59" s="114">
        <f t="shared" si="0"/>
        <v>1.1537309626413295</v>
      </c>
      <c r="J59" s="112" t="s">
        <v>18</v>
      </c>
      <c r="K59" s="114">
        <v>5.0157530624834763</v>
      </c>
    </row>
    <row r="60" spans="1:11">
      <c r="A60" s="112" t="s">
        <v>14</v>
      </c>
      <c r="B60" s="113" t="s">
        <v>17</v>
      </c>
      <c r="D60" s="112" t="s">
        <v>14</v>
      </c>
      <c r="E60" s="114">
        <v>44329.3</v>
      </c>
      <c r="G60" s="112" t="s">
        <v>14</v>
      </c>
      <c r="H60" s="114" t="str">
        <f t="shared" si="0"/>
        <v>:</v>
      </c>
      <c r="J60" s="112" t="s">
        <v>25</v>
      </c>
      <c r="K60" s="114">
        <v>4.7926511504659279</v>
      </c>
    </row>
    <row r="61" spans="1:11">
      <c r="A61" s="112" t="s">
        <v>15</v>
      </c>
      <c r="B61" s="113">
        <v>101267</v>
      </c>
      <c r="D61" s="112" t="s">
        <v>15</v>
      </c>
      <c r="E61" s="114">
        <v>1624.58</v>
      </c>
      <c r="G61" s="112" t="s">
        <v>15</v>
      </c>
      <c r="H61" s="114">
        <f t="shared" si="0"/>
        <v>6.2334264856147437</v>
      </c>
      <c r="J61" s="112" t="s">
        <v>24</v>
      </c>
      <c r="K61" s="114">
        <v>3.3447458270106223</v>
      </c>
    </row>
    <row r="62" spans="1:11">
      <c r="A62" s="112" t="s">
        <v>16</v>
      </c>
      <c r="B62" s="113">
        <v>5907</v>
      </c>
      <c r="D62" s="112" t="s">
        <v>16</v>
      </c>
      <c r="E62" s="114">
        <v>2268</v>
      </c>
      <c r="G62" s="112" t="s">
        <v>16</v>
      </c>
      <c r="H62" s="114">
        <f t="shared" si="0"/>
        <v>0.26044973544973543</v>
      </c>
      <c r="J62" s="112" t="s">
        <v>35</v>
      </c>
      <c r="K62" s="114">
        <v>3.1968754878952415</v>
      </c>
    </row>
    <row r="63" spans="1:11">
      <c r="A63" s="112" t="s">
        <v>18</v>
      </c>
      <c r="B63" s="113">
        <v>136593</v>
      </c>
      <c r="D63" s="112" t="s">
        <v>18</v>
      </c>
      <c r="E63" s="114">
        <v>2723.28</v>
      </c>
      <c r="G63" s="112" t="s">
        <v>18</v>
      </c>
      <c r="H63" s="114">
        <f t="shared" si="0"/>
        <v>5.0157530624834763</v>
      </c>
      <c r="J63" s="112" t="s">
        <v>26</v>
      </c>
      <c r="K63" s="114">
        <v>1.9613597456590852</v>
      </c>
    </row>
    <row r="64" spans="1:11">
      <c r="A64" s="112" t="s">
        <v>19</v>
      </c>
      <c r="B64" s="113">
        <v>326759</v>
      </c>
      <c r="D64" s="112" t="s">
        <v>19</v>
      </c>
      <c r="E64" s="114">
        <v>19810.23</v>
      </c>
      <c r="G64" s="112" t="s">
        <v>19</v>
      </c>
      <c r="H64" s="114">
        <f t="shared" si="0"/>
        <v>1.6494457661521345</v>
      </c>
      <c r="J64" s="112" t="s">
        <v>21</v>
      </c>
      <c r="K64" s="114">
        <v>1.8117823194587646</v>
      </c>
    </row>
    <row r="65" spans="1:11">
      <c r="A65" s="112" t="s">
        <v>20</v>
      </c>
      <c r="B65" s="113">
        <v>727983</v>
      </c>
      <c r="D65" s="112" t="s">
        <v>20</v>
      </c>
      <c r="E65" s="114">
        <v>70296.33</v>
      </c>
      <c r="G65" s="112" t="s">
        <v>20</v>
      </c>
      <c r="H65" s="114">
        <f t="shared" si="0"/>
        <v>1.0355917584886722</v>
      </c>
      <c r="J65" s="112" t="s">
        <v>19</v>
      </c>
      <c r="K65" s="114">
        <v>1.6494457661521345</v>
      </c>
    </row>
    <row r="66" spans="1:11">
      <c r="A66" s="112" t="s">
        <v>21</v>
      </c>
      <c r="B66" s="113">
        <v>64138</v>
      </c>
      <c r="D66" s="112" t="s">
        <v>21</v>
      </c>
      <c r="E66" s="114">
        <v>3540.05</v>
      </c>
      <c r="G66" s="112" t="s">
        <v>21</v>
      </c>
      <c r="H66" s="114">
        <f t="shared" si="0"/>
        <v>1.8117823194587646</v>
      </c>
      <c r="J66" s="112" t="s">
        <v>10</v>
      </c>
      <c r="K66" s="114">
        <v>1.6491598130708371</v>
      </c>
    </row>
    <row r="67" spans="1:11">
      <c r="A67" s="112" t="s">
        <v>22</v>
      </c>
      <c r="B67" s="113" t="s">
        <v>17</v>
      </c>
      <c r="D67" s="112" t="s">
        <v>22</v>
      </c>
      <c r="E67" s="114">
        <v>14909.02</v>
      </c>
      <c r="G67" s="112" t="s">
        <v>22</v>
      </c>
      <c r="H67" s="114" t="str">
        <f t="shared" si="0"/>
        <v>:</v>
      </c>
      <c r="J67" s="112" t="s">
        <v>34</v>
      </c>
      <c r="K67" s="114">
        <v>1.324225279357514</v>
      </c>
    </row>
    <row r="68" spans="1:11">
      <c r="A68" s="112" t="s">
        <v>23</v>
      </c>
      <c r="B68" s="113">
        <v>643</v>
      </c>
      <c r="D68" s="112" t="s">
        <v>23</v>
      </c>
      <c r="E68" s="114">
        <v>59.03</v>
      </c>
      <c r="G68" s="112" t="s">
        <v>23</v>
      </c>
      <c r="H68" s="114">
        <f t="shared" si="0"/>
        <v>1.08927663899712</v>
      </c>
      <c r="J68" s="112" t="s">
        <v>84</v>
      </c>
      <c r="K68" s="114">
        <v>1.1537309626413295</v>
      </c>
    </row>
    <row r="69" spans="1:11">
      <c r="A69" s="112" t="s">
        <v>24</v>
      </c>
      <c r="B69" s="113">
        <v>105801</v>
      </c>
      <c r="D69" s="112" t="s">
        <v>24</v>
      </c>
      <c r="E69" s="114">
        <v>3163.2</v>
      </c>
      <c r="G69" s="112" t="s">
        <v>24</v>
      </c>
      <c r="H69" s="114">
        <f t="shared" si="0"/>
        <v>3.3447458270106223</v>
      </c>
      <c r="J69" s="112" t="s">
        <v>29</v>
      </c>
      <c r="K69" s="114">
        <v>1.0929879630590433</v>
      </c>
    </row>
    <row r="70" spans="1:11">
      <c r="A70" s="112" t="s">
        <v>25</v>
      </c>
      <c r="B70" s="113">
        <v>249596</v>
      </c>
      <c r="D70" s="112" t="s">
        <v>25</v>
      </c>
      <c r="E70" s="114">
        <v>5207.8900000000003</v>
      </c>
      <c r="G70" s="112" t="s">
        <v>25</v>
      </c>
      <c r="H70" s="114">
        <f t="shared" si="0"/>
        <v>4.7926511504659279</v>
      </c>
      <c r="J70" s="112" t="s">
        <v>23</v>
      </c>
      <c r="K70" s="114">
        <v>1.08927663899712</v>
      </c>
    </row>
    <row r="71" spans="1:11">
      <c r="A71" s="112" t="s">
        <v>26</v>
      </c>
      <c r="B71" s="113">
        <v>3208</v>
      </c>
      <c r="D71" s="112" t="s">
        <v>26</v>
      </c>
      <c r="E71" s="114">
        <v>163.56</v>
      </c>
      <c r="G71" s="112" t="s">
        <v>26</v>
      </c>
      <c r="H71" s="114">
        <f t="shared" si="0"/>
        <v>1.9613597456590852</v>
      </c>
      <c r="J71" s="112" t="s">
        <v>20</v>
      </c>
      <c r="K71" s="114">
        <v>1.0355917584886722</v>
      </c>
    </row>
    <row r="72" spans="1:11">
      <c r="A72" s="112" t="s">
        <v>27</v>
      </c>
      <c r="B72" s="113">
        <v>99187</v>
      </c>
      <c r="D72" s="112" t="s">
        <v>27</v>
      </c>
      <c r="E72" s="114">
        <v>15632.38</v>
      </c>
      <c r="G72" s="112" t="s">
        <v>27</v>
      </c>
      <c r="H72" s="114">
        <f t="shared" si="0"/>
        <v>0.63449711432296296</v>
      </c>
      <c r="J72" s="112" t="s">
        <v>32</v>
      </c>
      <c r="K72" s="114">
        <v>1.0002587872426449</v>
      </c>
    </row>
    <row r="73" spans="1:11">
      <c r="A73" s="112" t="s">
        <v>28</v>
      </c>
      <c r="B73" s="113">
        <v>4</v>
      </c>
      <c r="D73" s="112" t="s">
        <v>28</v>
      </c>
      <c r="E73" s="114">
        <v>0</v>
      </c>
      <c r="G73" s="115" t="s">
        <v>28</v>
      </c>
      <c r="H73" s="116" t="e">
        <f>IF(OR(B73=":",E73=":"),":",(B73/(E73*1000))*100)</f>
        <v>#DIV/0!</v>
      </c>
      <c r="J73" s="112" t="s">
        <v>31</v>
      </c>
      <c r="K73" s="114">
        <v>0.95568438560159041</v>
      </c>
    </row>
    <row r="74" spans="1:11">
      <c r="A74" s="112" t="s">
        <v>29</v>
      </c>
      <c r="B74" s="113">
        <v>16853</v>
      </c>
      <c r="D74" s="112" t="s">
        <v>29</v>
      </c>
      <c r="E74" s="114">
        <v>1541.92</v>
      </c>
      <c r="G74" s="112" t="s">
        <v>29</v>
      </c>
      <c r="H74" s="114">
        <f t="shared" si="0"/>
        <v>1.0929879630590433</v>
      </c>
      <c r="J74" s="112" t="s">
        <v>33</v>
      </c>
      <c r="K74" s="114">
        <v>0.85517499298781441</v>
      </c>
    </row>
    <row r="75" spans="1:11">
      <c r="A75" s="112" t="s">
        <v>31</v>
      </c>
      <c r="B75" s="113">
        <v>271901</v>
      </c>
      <c r="D75" s="112" t="s">
        <v>31</v>
      </c>
      <c r="E75" s="114">
        <v>28450.92</v>
      </c>
      <c r="G75" s="112" t="s">
        <v>31</v>
      </c>
      <c r="H75" s="114">
        <f t="shared" si="0"/>
        <v>0.95568438560159041</v>
      </c>
      <c r="J75" s="112" t="s">
        <v>27</v>
      </c>
      <c r="K75" s="114">
        <v>0.63449711432296296</v>
      </c>
    </row>
    <row r="76" spans="1:11">
      <c r="A76" s="112" t="s">
        <v>32</v>
      </c>
      <c r="B76" s="113">
        <v>303803</v>
      </c>
      <c r="D76" s="112" t="s">
        <v>32</v>
      </c>
      <c r="E76" s="114">
        <v>30372.44</v>
      </c>
      <c r="G76" s="112" t="s">
        <v>32</v>
      </c>
      <c r="H76" s="114">
        <f t="shared" si="0"/>
        <v>1.0002587872426449</v>
      </c>
      <c r="J76" s="112" t="s">
        <v>11</v>
      </c>
      <c r="K76" s="114">
        <v>0.43470791776182249</v>
      </c>
    </row>
    <row r="77" spans="1:11">
      <c r="A77" s="112" t="s">
        <v>33</v>
      </c>
      <c r="B77" s="113">
        <v>5488</v>
      </c>
      <c r="D77" s="112" t="s">
        <v>33</v>
      </c>
      <c r="E77" s="114">
        <v>641.74</v>
      </c>
      <c r="G77" s="112" t="s">
        <v>33</v>
      </c>
      <c r="H77" s="114">
        <f t="shared" si="0"/>
        <v>0.85517499298781441</v>
      </c>
      <c r="J77" s="112" t="s">
        <v>16</v>
      </c>
      <c r="K77" s="114">
        <v>0.26044973544973543</v>
      </c>
    </row>
    <row r="78" spans="1:11">
      <c r="A78" s="112" t="s">
        <v>34</v>
      </c>
      <c r="B78" s="113">
        <v>54347</v>
      </c>
      <c r="D78" s="112" t="s">
        <v>34</v>
      </c>
      <c r="E78" s="114">
        <v>4104.0600000000004</v>
      </c>
      <c r="G78" s="112" t="s">
        <v>34</v>
      </c>
      <c r="H78" s="114">
        <f t="shared" si="0"/>
        <v>1.324225279357514</v>
      </c>
      <c r="J78" s="115" t="s">
        <v>28</v>
      </c>
      <c r="K78" s="116" t="e">
        <v>#DIV/0!</v>
      </c>
    </row>
    <row r="79" spans="1:11">
      <c r="A79" s="112" t="s">
        <v>35</v>
      </c>
      <c r="B79" s="113">
        <v>129000</v>
      </c>
      <c r="D79" s="112" t="s">
        <v>35</v>
      </c>
      <c r="E79" s="114">
        <v>4035.19</v>
      </c>
      <c r="G79" s="112" t="s">
        <v>35</v>
      </c>
      <c r="H79" s="114">
        <f t="shared" si="0"/>
        <v>3.1968754878952415</v>
      </c>
      <c r="J79" s="112" t="s">
        <v>14</v>
      </c>
      <c r="K79" s="114" t="s">
        <v>17</v>
      </c>
    </row>
    <row r="80" spans="1:11">
      <c r="A80" s="112" t="s">
        <v>36</v>
      </c>
      <c r="B80" s="113">
        <v>403300</v>
      </c>
      <c r="D80" s="112" t="s">
        <v>36</v>
      </c>
      <c r="E80" s="114">
        <v>6147.7</v>
      </c>
      <c r="G80" s="112" t="s">
        <v>36</v>
      </c>
      <c r="H80" s="114">
        <f t="shared" si="0"/>
        <v>6.5601769767555345</v>
      </c>
      <c r="J80" s="112" t="s">
        <v>22</v>
      </c>
      <c r="K80" s="114" t="s">
        <v>17</v>
      </c>
    </row>
    <row r="81" spans="1:10">
      <c r="J81" s="92" t="s">
        <v>121</v>
      </c>
    </row>
    <row r="82" spans="1:10" ht="12">
      <c r="A82" s="2" t="s">
        <v>43</v>
      </c>
      <c r="J82" s="110" t="s">
        <v>122</v>
      </c>
    </row>
    <row r="83" spans="1:10">
      <c r="A83" s="2" t="s">
        <v>17</v>
      </c>
      <c r="B83" s="2" t="s">
        <v>44</v>
      </c>
    </row>
  </sheetData>
  <sortState ref="R58:S81">
    <sortCondition descending="1" ref="S58:S81"/>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3:K83"/>
  <sheetViews>
    <sheetView showGridLines="0" zoomScaleNormal="100" workbookViewId="0"/>
  </sheetViews>
  <sheetFormatPr defaultColWidth="9.1796875" defaultRowHeight="11.5"/>
  <cols>
    <col min="1" max="16384" width="9.1796875" style="3"/>
  </cols>
  <sheetData>
    <row r="43" spans="1:4">
      <c r="A43" s="3" t="s">
        <v>82</v>
      </c>
    </row>
    <row r="44" spans="1:4">
      <c r="A44" s="3" t="s">
        <v>131</v>
      </c>
    </row>
    <row r="45" spans="1:4">
      <c r="A45" s="3" t="s">
        <v>133</v>
      </c>
    </row>
    <row r="47" spans="1:4">
      <c r="A47" s="2" t="s">
        <v>115</v>
      </c>
      <c r="D47" s="2" t="s">
        <v>116</v>
      </c>
    </row>
    <row r="49" spans="1:11">
      <c r="A49" s="2" t="s">
        <v>0</v>
      </c>
      <c r="B49" s="91">
        <v>44210.611689814818</v>
      </c>
      <c r="D49" s="2" t="s">
        <v>0</v>
      </c>
      <c r="E49" s="91">
        <v>44179.701562499999</v>
      </c>
    </row>
    <row r="50" spans="1:11">
      <c r="A50" s="2" t="s">
        <v>1</v>
      </c>
      <c r="B50" s="91">
        <v>44211.309131284725</v>
      </c>
      <c r="D50" s="2" t="s">
        <v>1</v>
      </c>
      <c r="E50" s="91">
        <v>44211.309131284725</v>
      </c>
    </row>
    <row r="51" spans="1:11">
      <c r="A51" s="2" t="s">
        <v>2</v>
      </c>
      <c r="B51" s="2" t="s">
        <v>3</v>
      </c>
      <c r="D51" s="2" t="s">
        <v>2</v>
      </c>
      <c r="E51" s="2" t="s">
        <v>3</v>
      </c>
    </row>
    <row r="53" spans="1:11">
      <c r="A53" s="2" t="s">
        <v>4</v>
      </c>
      <c r="B53" s="2" t="s">
        <v>117</v>
      </c>
      <c r="D53" s="2" t="s">
        <v>118</v>
      </c>
      <c r="E53" s="2" t="s">
        <v>119</v>
      </c>
    </row>
    <row r="54" spans="1:11">
      <c r="A54" s="2" t="s">
        <v>47</v>
      </c>
      <c r="B54" s="2" t="s">
        <v>102</v>
      </c>
      <c r="D54" s="2" t="s">
        <v>47</v>
      </c>
      <c r="E54" s="2" t="s">
        <v>102</v>
      </c>
      <c r="J54" s="99" t="s">
        <v>125</v>
      </c>
    </row>
    <row r="55" spans="1:11">
      <c r="J55" s="97" t="s">
        <v>53</v>
      </c>
    </row>
    <row r="56" spans="1:11">
      <c r="A56" s="112" t="s">
        <v>49</v>
      </c>
      <c r="B56" s="112" t="s">
        <v>120</v>
      </c>
      <c r="D56" s="112" t="s">
        <v>49</v>
      </c>
      <c r="E56" s="112" t="s">
        <v>120</v>
      </c>
      <c r="G56" s="112" t="s">
        <v>49</v>
      </c>
      <c r="H56" s="112" t="s">
        <v>120</v>
      </c>
      <c r="J56" s="112"/>
      <c r="K56" s="112" t="s">
        <v>120</v>
      </c>
    </row>
    <row r="57" spans="1:11">
      <c r="A57" s="112" t="s">
        <v>10</v>
      </c>
      <c r="B57" s="113">
        <v>71002</v>
      </c>
      <c r="D57" s="112" t="s">
        <v>10</v>
      </c>
      <c r="E57" s="114">
        <v>2221.84</v>
      </c>
      <c r="G57" s="112" t="s">
        <v>10</v>
      </c>
      <c r="H57" s="114">
        <f t="shared" ref="H57:H80" si="0">IF(OR(B57=":",E57=":"),":",(B57/(E57*1000))*100)</f>
        <v>3.1956396500198032</v>
      </c>
      <c r="J57" s="112" t="s">
        <v>36</v>
      </c>
      <c r="K57" s="114">
        <v>19.417839013778099</v>
      </c>
    </row>
    <row r="58" spans="1:11">
      <c r="A58" s="112" t="s">
        <v>11</v>
      </c>
      <c r="B58" s="113">
        <v>20179</v>
      </c>
      <c r="D58" s="112" t="s">
        <v>11</v>
      </c>
      <c r="E58" s="114">
        <v>551.04999999999995</v>
      </c>
      <c r="G58" s="112" t="s">
        <v>11</v>
      </c>
      <c r="H58" s="114">
        <f t="shared" si="0"/>
        <v>3.6619181562471645</v>
      </c>
      <c r="J58" s="112" t="s">
        <v>48</v>
      </c>
      <c r="K58" s="114">
        <v>9.1200387246477774</v>
      </c>
    </row>
    <row r="59" spans="1:11">
      <c r="A59" s="112" t="s">
        <v>84</v>
      </c>
      <c r="B59" s="113">
        <v>1890</v>
      </c>
      <c r="D59" s="112" t="s">
        <v>84</v>
      </c>
      <c r="E59" s="114">
        <v>226.34</v>
      </c>
      <c r="G59" s="112" t="s">
        <v>84</v>
      </c>
      <c r="H59" s="114">
        <f t="shared" si="0"/>
        <v>0.83502695060528409</v>
      </c>
      <c r="J59" s="112" t="s">
        <v>29</v>
      </c>
      <c r="K59" s="114">
        <v>5.9886438636006494</v>
      </c>
    </row>
    <row r="60" spans="1:11">
      <c r="A60" s="112" t="s">
        <v>14</v>
      </c>
      <c r="B60" s="113">
        <v>356091</v>
      </c>
      <c r="D60" s="112" t="s">
        <v>14</v>
      </c>
      <c r="E60" s="114">
        <v>3904.49</v>
      </c>
      <c r="G60" s="112" t="s">
        <v>14</v>
      </c>
      <c r="H60" s="114">
        <f t="shared" si="0"/>
        <v>9.1200387246477774</v>
      </c>
      <c r="J60" s="112" t="s">
        <v>24</v>
      </c>
      <c r="K60" s="114">
        <v>3.6764705882352944</v>
      </c>
    </row>
    <row r="61" spans="1:11">
      <c r="A61" s="112" t="s">
        <v>15</v>
      </c>
      <c r="B61" s="113">
        <v>643</v>
      </c>
      <c r="D61" s="112" t="s">
        <v>15</v>
      </c>
      <c r="E61" s="114">
        <v>58.45</v>
      </c>
      <c r="G61" s="112" t="s">
        <v>15</v>
      </c>
      <c r="H61" s="114">
        <f t="shared" si="0"/>
        <v>1.1000855431993157</v>
      </c>
      <c r="J61" s="112" t="s">
        <v>11</v>
      </c>
      <c r="K61" s="114">
        <v>3.6619181562471645</v>
      </c>
    </row>
    <row r="62" spans="1:11">
      <c r="A62" s="112" t="s">
        <v>16</v>
      </c>
      <c r="B62" s="117">
        <v>3638</v>
      </c>
      <c r="D62" s="112" t="s">
        <v>16</v>
      </c>
      <c r="E62" s="114">
        <v>150.94</v>
      </c>
      <c r="G62" s="112" t="s">
        <v>16</v>
      </c>
      <c r="H62" s="114">
        <f t="shared" si="0"/>
        <v>2.4102292301576784</v>
      </c>
      <c r="J62" s="112" t="s">
        <v>19</v>
      </c>
      <c r="K62" s="114">
        <v>3.2401574981653498</v>
      </c>
    </row>
    <row r="63" spans="1:11">
      <c r="A63" s="112" t="s">
        <v>18</v>
      </c>
      <c r="B63" s="113">
        <v>49295</v>
      </c>
      <c r="D63" s="112" t="s">
        <v>18</v>
      </c>
      <c r="E63" s="114">
        <v>2201.25</v>
      </c>
      <c r="G63" s="112" t="s">
        <v>18</v>
      </c>
      <c r="H63" s="114">
        <f t="shared" si="0"/>
        <v>2.2394094264622373</v>
      </c>
      <c r="J63" s="112" t="s">
        <v>10</v>
      </c>
      <c r="K63" s="114">
        <v>3.1956396500198032</v>
      </c>
    </row>
    <row r="64" spans="1:11">
      <c r="A64" s="112" t="s">
        <v>19</v>
      </c>
      <c r="B64" s="113">
        <v>500245</v>
      </c>
      <c r="D64" s="112" t="s">
        <v>19</v>
      </c>
      <c r="E64" s="114">
        <v>15438.91</v>
      </c>
      <c r="G64" s="112" t="s">
        <v>19</v>
      </c>
      <c r="H64" s="114">
        <f t="shared" si="0"/>
        <v>3.2401574981653498</v>
      </c>
      <c r="J64" s="112" t="s">
        <v>16</v>
      </c>
      <c r="K64" s="114">
        <v>2.4102292301576784</v>
      </c>
    </row>
    <row r="65" spans="1:11">
      <c r="A65" s="112" t="s">
        <v>20</v>
      </c>
      <c r="B65" s="117" t="s">
        <v>17</v>
      </c>
      <c r="D65" s="112" t="s">
        <v>20</v>
      </c>
      <c r="E65" s="114">
        <v>5552</v>
      </c>
      <c r="G65" s="112" t="s">
        <v>20</v>
      </c>
      <c r="H65" s="114" t="str">
        <f t="shared" si="0"/>
        <v>:</v>
      </c>
      <c r="J65" s="112" t="s">
        <v>23</v>
      </c>
      <c r="K65" s="114">
        <v>2.3292916400765797</v>
      </c>
    </row>
    <row r="66" spans="1:11">
      <c r="A66" s="112" t="s">
        <v>21</v>
      </c>
      <c r="B66" s="113">
        <v>1474</v>
      </c>
      <c r="D66" s="112" t="s">
        <v>21</v>
      </c>
      <c r="E66" s="114">
        <v>165.67</v>
      </c>
      <c r="G66" s="112" t="s">
        <v>21</v>
      </c>
      <c r="H66" s="114">
        <f t="shared" si="0"/>
        <v>0.88972052876199681</v>
      </c>
      <c r="J66" s="112" t="s">
        <v>18</v>
      </c>
      <c r="K66" s="114">
        <v>2.2394094264622373</v>
      </c>
    </row>
    <row r="67" spans="1:11">
      <c r="A67" s="112" t="s">
        <v>22</v>
      </c>
      <c r="B67" s="117" t="s">
        <v>17</v>
      </c>
      <c r="D67" s="112" t="s">
        <v>22</v>
      </c>
      <c r="E67" s="114">
        <v>12253.32</v>
      </c>
      <c r="G67" s="112" t="s">
        <v>22</v>
      </c>
      <c r="H67" s="114" t="str">
        <f t="shared" si="0"/>
        <v>:</v>
      </c>
      <c r="J67" s="112" t="s">
        <v>27</v>
      </c>
      <c r="K67" s="114">
        <v>1.6338613739117311</v>
      </c>
    </row>
    <row r="68" spans="1:11">
      <c r="A68" s="112" t="s">
        <v>23</v>
      </c>
      <c r="B68" s="113">
        <v>1825</v>
      </c>
      <c r="D68" s="112" t="s">
        <v>23</v>
      </c>
      <c r="E68" s="114">
        <v>78.349999999999994</v>
      </c>
      <c r="G68" s="112" t="s">
        <v>23</v>
      </c>
      <c r="H68" s="114">
        <f t="shared" si="0"/>
        <v>2.3292916400765797</v>
      </c>
      <c r="J68" s="112" t="s">
        <v>35</v>
      </c>
      <c r="K68" s="114">
        <v>1.5698051394055217</v>
      </c>
    </row>
    <row r="69" spans="1:11">
      <c r="A69" s="112" t="s">
        <v>24</v>
      </c>
      <c r="B69" s="113">
        <v>2825</v>
      </c>
      <c r="D69" s="112" t="s">
        <v>24</v>
      </c>
      <c r="E69" s="114">
        <v>76.84</v>
      </c>
      <c r="G69" s="112" t="s">
        <v>24</v>
      </c>
      <c r="H69" s="114">
        <f t="shared" si="0"/>
        <v>3.6764705882352944</v>
      </c>
      <c r="J69" s="112" t="s">
        <v>33</v>
      </c>
      <c r="K69" s="114">
        <v>1.4485514485514486</v>
      </c>
    </row>
    <row r="70" spans="1:11">
      <c r="A70" s="112" t="s">
        <v>25</v>
      </c>
      <c r="B70" s="113">
        <v>2956</v>
      </c>
      <c r="D70" s="112" t="s">
        <v>25</v>
      </c>
      <c r="E70" s="114">
        <v>218.33</v>
      </c>
      <c r="G70" s="112" t="s">
        <v>25</v>
      </c>
      <c r="H70" s="114">
        <f t="shared" si="0"/>
        <v>1.3539138002106903</v>
      </c>
      <c r="J70" s="112" t="s">
        <v>31</v>
      </c>
      <c r="K70" s="114">
        <v>1.3978951548848293</v>
      </c>
    </row>
    <row r="71" spans="1:11">
      <c r="A71" s="112" t="s">
        <v>26</v>
      </c>
      <c r="B71" s="117" t="s">
        <v>17</v>
      </c>
      <c r="D71" s="112" t="s">
        <v>26</v>
      </c>
      <c r="E71" s="114">
        <v>3.55</v>
      </c>
      <c r="G71" s="112" t="s">
        <v>26</v>
      </c>
      <c r="H71" s="114" t="str">
        <f t="shared" si="0"/>
        <v>:</v>
      </c>
      <c r="J71" s="112" t="s">
        <v>25</v>
      </c>
      <c r="K71" s="114">
        <v>1.3539138002106903</v>
      </c>
    </row>
    <row r="72" spans="1:11">
      <c r="A72" s="112" t="s">
        <v>27</v>
      </c>
      <c r="B72" s="113">
        <v>23815</v>
      </c>
      <c r="D72" s="112" t="s">
        <v>27</v>
      </c>
      <c r="E72" s="114">
        <v>1457.59</v>
      </c>
      <c r="G72" s="112" t="s">
        <v>27</v>
      </c>
      <c r="H72" s="114">
        <f t="shared" si="0"/>
        <v>1.6338613739117311</v>
      </c>
      <c r="J72" s="112" t="s">
        <v>15</v>
      </c>
      <c r="K72" s="114">
        <v>1.1000855431993157</v>
      </c>
    </row>
    <row r="73" spans="1:11">
      <c r="A73" s="112" t="s">
        <v>28</v>
      </c>
      <c r="B73" s="113">
        <v>17</v>
      </c>
      <c r="D73" s="112" t="s">
        <v>28</v>
      </c>
      <c r="E73" s="114">
        <v>50.96</v>
      </c>
      <c r="G73" s="112" t="s">
        <v>28</v>
      </c>
      <c r="H73" s="114">
        <f t="shared" si="0"/>
        <v>3.3359497645211927E-2</v>
      </c>
      <c r="J73" s="112" t="s">
        <v>21</v>
      </c>
      <c r="K73" s="114">
        <v>0.88972052876199681</v>
      </c>
    </row>
    <row r="74" spans="1:11">
      <c r="A74" s="112" t="s">
        <v>29</v>
      </c>
      <c r="B74" s="113">
        <v>285823</v>
      </c>
      <c r="D74" s="112" t="s">
        <v>29</v>
      </c>
      <c r="E74" s="114">
        <v>4772.75</v>
      </c>
      <c r="G74" s="112" t="s">
        <v>29</v>
      </c>
      <c r="H74" s="114">
        <f t="shared" si="0"/>
        <v>5.9886438636006494</v>
      </c>
      <c r="J74" s="112" t="s">
        <v>84</v>
      </c>
      <c r="K74" s="114">
        <v>0.83502695060528409</v>
      </c>
    </row>
    <row r="75" spans="1:11">
      <c r="A75" s="112" t="s">
        <v>31</v>
      </c>
      <c r="B75" s="113">
        <v>70398</v>
      </c>
      <c r="D75" s="112" t="s">
        <v>31</v>
      </c>
      <c r="E75" s="114">
        <v>5036</v>
      </c>
      <c r="G75" s="112" t="s">
        <v>31</v>
      </c>
      <c r="H75" s="114">
        <f t="shared" si="0"/>
        <v>1.3978951548848293</v>
      </c>
      <c r="J75" s="112" t="s">
        <v>34</v>
      </c>
      <c r="K75" s="114">
        <v>0.2768496420047733</v>
      </c>
    </row>
    <row r="76" spans="1:11">
      <c r="A76" s="112" t="s">
        <v>32</v>
      </c>
      <c r="B76" s="113">
        <v>1892</v>
      </c>
      <c r="D76" s="112" t="s">
        <v>32</v>
      </c>
      <c r="E76" s="114">
        <v>2383.5300000000002</v>
      </c>
      <c r="G76" s="112" t="s">
        <v>32</v>
      </c>
      <c r="H76" s="114">
        <f t="shared" si="0"/>
        <v>7.9378065306499185E-2</v>
      </c>
      <c r="J76" s="112" t="s">
        <v>32</v>
      </c>
      <c r="K76" s="114">
        <v>7.9378065306499185E-2</v>
      </c>
    </row>
    <row r="77" spans="1:11">
      <c r="A77" s="112" t="s">
        <v>33</v>
      </c>
      <c r="B77" s="113">
        <v>1740</v>
      </c>
      <c r="D77" s="112" t="s">
        <v>33</v>
      </c>
      <c r="E77" s="114">
        <v>120.12</v>
      </c>
      <c r="G77" s="112" t="s">
        <v>33</v>
      </c>
      <c r="H77" s="114">
        <f t="shared" si="0"/>
        <v>1.4485514485514486</v>
      </c>
      <c r="J77" s="112" t="s">
        <v>28</v>
      </c>
      <c r="K77" s="114">
        <v>3.3359497645211927E-2</v>
      </c>
    </row>
    <row r="78" spans="1:11">
      <c r="A78" s="112" t="s">
        <v>34</v>
      </c>
      <c r="B78" s="113">
        <v>348</v>
      </c>
      <c r="D78" s="112" t="s">
        <v>34</v>
      </c>
      <c r="E78" s="114">
        <v>125.7</v>
      </c>
      <c r="G78" s="112" t="s">
        <v>34</v>
      </c>
      <c r="H78" s="114">
        <f t="shared" si="0"/>
        <v>0.2768496420047733</v>
      </c>
      <c r="J78" s="112" t="s">
        <v>20</v>
      </c>
      <c r="K78" s="114" t="s">
        <v>17</v>
      </c>
    </row>
    <row r="79" spans="1:11">
      <c r="A79" s="112" t="s">
        <v>35</v>
      </c>
      <c r="B79" s="113">
        <v>4600</v>
      </c>
      <c r="D79" s="112" t="s">
        <v>35</v>
      </c>
      <c r="E79" s="114">
        <v>293.02999999999997</v>
      </c>
      <c r="G79" s="112" t="s">
        <v>35</v>
      </c>
      <c r="H79" s="114">
        <f t="shared" si="0"/>
        <v>1.5698051394055217</v>
      </c>
      <c r="J79" s="112" t="s">
        <v>22</v>
      </c>
      <c r="K79" s="114" t="s">
        <v>17</v>
      </c>
    </row>
    <row r="80" spans="1:11">
      <c r="A80" s="112" t="s">
        <v>36</v>
      </c>
      <c r="B80" s="113">
        <v>66943</v>
      </c>
      <c r="D80" s="112" t="s">
        <v>36</v>
      </c>
      <c r="E80" s="114">
        <v>344.75</v>
      </c>
      <c r="G80" s="112" t="s">
        <v>36</v>
      </c>
      <c r="H80" s="114">
        <f t="shared" si="0"/>
        <v>19.417839013778099</v>
      </c>
      <c r="J80" s="112" t="s">
        <v>26</v>
      </c>
      <c r="K80" s="114" t="s">
        <v>17</v>
      </c>
    </row>
    <row r="81" spans="1:10">
      <c r="J81" s="92" t="s">
        <v>123</v>
      </c>
    </row>
    <row r="82" spans="1:10" ht="12">
      <c r="A82" s="2" t="s">
        <v>43</v>
      </c>
      <c r="J82" s="110" t="s">
        <v>122</v>
      </c>
    </row>
    <row r="83" spans="1:10">
      <c r="A83" s="2" t="s">
        <v>17</v>
      </c>
      <c r="B83" s="2" t="s">
        <v>44</v>
      </c>
    </row>
  </sheetData>
  <sortState ref="R58:S81">
    <sortCondition descending="1" ref="S58:S81"/>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2:AA107"/>
  <sheetViews>
    <sheetView showGridLines="0" zoomScaleNormal="100" workbookViewId="0"/>
  </sheetViews>
  <sheetFormatPr defaultColWidth="11.7265625" defaultRowHeight="11.5"/>
  <cols>
    <col min="1" max="16384" width="11.7265625" style="1"/>
  </cols>
  <sheetData>
    <row r="2" spans="3:9">
      <c r="C2" s="9"/>
      <c r="D2" s="9"/>
      <c r="E2" s="9"/>
      <c r="F2" s="9"/>
      <c r="G2" s="9"/>
      <c r="H2" s="9"/>
      <c r="I2" s="9"/>
    </row>
    <row r="3" spans="3:9">
      <c r="C3" s="6"/>
      <c r="D3" s="6"/>
      <c r="E3" s="6"/>
      <c r="F3" s="6"/>
    </row>
    <row r="28" spans="2:9">
      <c r="B28" s="70"/>
      <c r="C28" s="70"/>
    </row>
    <row r="29" spans="2:9">
      <c r="C29" s="13"/>
      <c r="D29" s="13"/>
      <c r="E29" s="13"/>
    </row>
    <row r="30" spans="2:9" ht="15" customHeight="1">
      <c r="C30" s="13"/>
      <c r="D30" s="13"/>
      <c r="E30" s="13"/>
      <c r="F30" s="13"/>
      <c r="G30" s="13"/>
      <c r="H30" s="13"/>
      <c r="I30" s="13"/>
    </row>
    <row r="31" spans="2:9" ht="15" customHeight="1"/>
    <row r="50" spans="1:27">
      <c r="A50" s="1" t="s">
        <v>66</v>
      </c>
    </row>
    <row r="51" spans="1:27" s="13" customFormat="1">
      <c r="A51" s="13" t="s">
        <v>104</v>
      </c>
    </row>
    <row r="52" spans="1:27">
      <c r="A52" s="24"/>
      <c r="B52" s="3"/>
      <c r="C52" s="3"/>
      <c r="D52" s="3"/>
      <c r="E52" s="11"/>
      <c r="F52" s="11"/>
      <c r="G52" s="11"/>
      <c r="H52" s="11"/>
      <c r="Q52" s="25"/>
      <c r="R52" s="25"/>
      <c r="S52" s="25"/>
      <c r="T52" s="25"/>
    </row>
    <row r="53" spans="1:27">
      <c r="A53" s="44" t="s">
        <v>69</v>
      </c>
    </row>
    <row r="54" spans="1:27">
      <c r="F54" s="11"/>
      <c r="G54" s="11"/>
      <c r="H54" s="11"/>
      <c r="Q54" s="25"/>
      <c r="R54" s="25"/>
      <c r="S54" s="25"/>
      <c r="T54" s="25"/>
    </row>
    <row r="55" spans="1:27" s="13" customFormat="1">
      <c r="A55" s="44" t="s">
        <v>0</v>
      </c>
      <c r="B55" s="43">
        <v>44210.649837962963</v>
      </c>
      <c r="F55" s="35"/>
      <c r="G55" s="35"/>
      <c r="H55" s="35"/>
      <c r="Q55" s="39"/>
      <c r="R55" s="39"/>
      <c r="S55" s="39"/>
      <c r="T55" s="39"/>
    </row>
    <row r="56" spans="1:27" s="13" customFormat="1">
      <c r="A56" s="44" t="s">
        <v>1</v>
      </c>
      <c r="B56" s="43">
        <v>44211.311265462966</v>
      </c>
      <c r="F56" s="35"/>
      <c r="G56" s="35"/>
      <c r="H56" s="35"/>
      <c r="J56" s="10"/>
      <c r="K56" s="10"/>
      <c r="Q56" s="39"/>
      <c r="R56" s="39"/>
      <c r="S56" s="39"/>
      <c r="T56" s="39"/>
      <c r="U56" s="39"/>
      <c r="V56" s="39"/>
      <c r="W56" s="39"/>
      <c r="X56" s="39"/>
      <c r="Y56" s="39"/>
      <c r="Z56" s="39"/>
      <c r="AA56" s="39"/>
    </row>
    <row r="57" spans="1:27">
      <c r="A57" s="44" t="s">
        <v>2</v>
      </c>
      <c r="B57" s="44" t="s">
        <v>3</v>
      </c>
      <c r="I57" s="10"/>
      <c r="J57" s="10"/>
      <c r="K57" s="10"/>
      <c r="Q57" s="25"/>
      <c r="R57" s="25"/>
      <c r="S57" s="25"/>
      <c r="T57" s="25"/>
      <c r="U57" s="25"/>
      <c r="V57" s="25"/>
      <c r="W57" s="25"/>
      <c r="X57" s="25"/>
      <c r="Y57" s="25"/>
      <c r="Z57" s="25"/>
      <c r="AA57" s="25"/>
    </row>
    <row r="58" spans="1:27">
      <c r="F58" s="11"/>
      <c r="G58" s="11"/>
      <c r="H58" s="11"/>
      <c r="I58" s="10"/>
      <c r="J58" s="10"/>
      <c r="K58" s="10"/>
      <c r="Q58" s="26"/>
      <c r="R58" s="26"/>
      <c r="S58" s="26"/>
      <c r="T58" s="26"/>
      <c r="U58" s="26"/>
      <c r="V58" s="25"/>
      <c r="W58" s="25"/>
      <c r="X58" s="25"/>
      <c r="Y58" s="25"/>
      <c r="Z58" s="25"/>
      <c r="AA58" s="25"/>
    </row>
    <row r="59" spans="1:27">
      <c r="A59" s="44" t="s">
        <v>4</v>
      </c>
      <c r="B59" s="44" t="s">
        <v>5</v>
      </c>
      <c r="F59" s="32"/>
      <c r="G59" s="32"/>
      <c r="H59" s="32"/>
      <c r="I59" s="10"/>
      <c r="J59" s="10"/>
      <c r="K59" s="10"/>
      <c r="P59" s="26"/>
      <c r="Q59" s="26"/>
      <c r="R59" s="26"/>
      <c r="S59" s="26"/>
      <c r="T59" s="26"/>
      <c r="U59" s="26"/>
      <c r="V59" s="25"/>
      <c r="W59" s="25"/>
      <c r="X59" s="25"/>
      <c r="Y59" s="25"/>
      <c r="Z59" s="25"/>
      <c r="AA59" s="25"/>
    </row>
    <row r="60" spans="1:27">
      <c r="A60" s="44" t="s">
        <v>8</v>
      </c>
      <c r="B60" s="44" t="s">
        <v>9</v>
      </c>
      <c r="F60" s="32"/>
      <c r="G60" s="32"/>
      <c r="H60" s="32"/>
      <c r="I60" s="10"/>
      <c r="J60" s="10"/>
      <c r="K60" s="10"/>
      <c r="P60" s="26"/>
      <c r="Q60" s="26"/>
      <c r="R60" s="26"/>
      <c r="S60" s="26"/>
      <c r="T60" s="26"/>
      <c r="U60" s="26"/>
      <c r="V60" s="25"/>
      <c r="W60" s="25"/>
      <c r="X60" s="25"/>
      <c r="Y60" s="25"/>
      <c r="Z60" s="25"/>
      <c r="AA60" s="25"/>
    </row>
    <row r="61" spans="1:27">
      <c r="A61" s="44" t="s">
        <v>47</v>
      </c>
      <c r="B61" s="44" t="s">
        <v>102</v>
      </c>
      <c r="F61" s="32"/>
      <c r="G61" s="32"/>
      <c r="H61" s="32"/>
      <c r="I61" s="10"/>
      <c r="J61" s="10"/>
      <c r="K61" s="10"/>
      <c r="P61" s="10"/>
      <c r="Q61" s="9" t="s">
        <v>780</v>
      </c>
      <c r="R61" s="26"/>
      <c r="S61" s="26"/>
      <c r="T61" s="26"/>
      <c r="U61" s="26"/>
      <c r="V61" s="25"/>
      <c r="W61" s="25"/>
      <c r="X61" s="25"/>
      <c r="Y61" s="25"/>
      <c r="Z61" s="25"/>
      <c r="AA61" s="25"/>
    </row>
    <row r="62" spans="1:27">
      <c r="F62" s="32"/>
      <c r="G62" s="32"/>
      <c r="H62" s="32"/>
      <c r="I62" s="10"/>
      <c r="J62" s="10"/>
      <c r="K62" s="10"/>
      <c r="P62" s="10"/>
      <c r="Q62" s="6" t="s">
        <v>101</v>
      </c>
      <c r="R62" s="26"/>
      <c r="S62" s="26"/>
      <c r="T62" s="26"/>
      <c r="U62" s="26"/>
      <c r="V62" s="25"/>
      <c r="W62" s="25"/>
      <c r="X62" s="25"/>
      <c r="Y62" s="25"/>
      <c r="Z62" s="25"/>
      <c r="AA62" s="25"/>
    </row>
    <row r="63" spans="1:27">
      <c r="A63" s="59" t="s">
        <v>49</v>
      </c>
      <c r="B63" s="59" t="s">
        <v>7</v>
      </c>
      <c r="C63" s="59" t="s">
        <v>50</v>
      </c>
      <c r="D63" s="59" t="s">
        <v>51</v>
      </c>
      <c r="E63" s="59" t="s">
        <v>52</v>
      </c>
      <c r="F63" s="32"/>
      <c r="G63" s="59" t="s">
        <v>49</v>
      </c>
      <c r="H63" s="59" t="s">
        <v>50</v>
      </c>
      <c r="I63" s="59" t="s">
        <v>51</v>
      </c>
      <c r="J63" s="59" t="s">
        <v>52</v>
      </c>
      <c r="K63" s="10"/>
      <c r="L63" s="59" t="s">
        <v>49</v>
      </c>
      <c r="M63" s="59" t="s">
        <v>50</v>
      </c>
      <c r="N63" s="59" t="s">
        <v>51</v>
      </c>
      <c r="O63" s="59" t="s">
        <v>52</v>
      </c>
      <c r="P63" s="37"/>
      <c r="Q63" s="59"/>
      <c r="R63" s="59" t="s">
        <v>781</v>
      </c>
      <c r="S63" s="59" t="s">
        <v>782</v>
      </c>
      <c r="T63" s="59" t="s">
        <v>783</v>
      </c>
      <c r="U63" s="25"/>
      <c r="V63" s="25"/>
      <c r="W63" s="25"/>
      <c r="X63" s="25"/>
      <c r="Y63" s="25"/>
      <c r="Z63" s="25"/>
      <c r="AA63" s="25"/>
    </row>
    <row r="64" spans="1:27">
      <c r="A64" s="59" t="s">
        <v>91</v>
      </c>
      <c r="B64" s="42">
        <v>13793665</v>
      </c>
      <c r="C64" s="42">
        <v>6313447</v>
      </c>
      <c r="D64" s="42">
        <v>5920045</v>
      </c>
      <c r="E64" s="42">
        <v>1560173</v>
      </c>
      <c r="F64" s="32"/>
      <c r="G64" s="59" t="s">
        <v>97</v>
      </c>
      <c r="H64" s="64">
        <f>IF(OR(B64=":",C64=":"),":",100*(C64/B64))</f>
        <v>45.770627313335503</v>
      </c>
      <c r="I64" s="64">
        <f>IF(OR(B64=":",D64=":"),":",100*(D64/B64))</f>
        <v>42.918578927355419</v>
      </c>
      <c r="J64" s="64">
        <f>IF(OR(B64=":",E64=":"),":",100*(E64/B64))</f>
        <v>11.310793759309073</v>
      </c>
      <c r="K64" s="10"/>
      <c r="L64" s="59" t="s">
        <v>35</v>
      </c>
      <c r="M64" s="64">
        <v>99.151342321295729</v>
      </c>
      <c r="N64" s="64">
        <v>0.62776523407420937</v>
      </c>
      <c r="O64" s="64">
        <v>0.22056616332337087</v>
      </c>
      <c r="P64" s="38"/>
      <c r="Q64" s="59" t="s">
        <v>97</v>
      </c>
      <c r="R64" s="63">
        <v>45.770627313335503</v>
      </c>
      <c r="S64" s="63">
        <v>42.918578927355419</v>
      </c>
      <c r="T64" s="63">
        <v>11.310793759309073</v>
      </c>
      <c r="U64" s="68"/>
      <c r="V64" s="25"/>
      <c r="W64" s="25"/>
      <c r="X64" s="25"/>
      <c r="Y64" s="25"/>
      <c r="Z64" s="25"/>
      <c r="AA64" s="25"/>
    </row>
    <row r="65" spans="1:27">
      <c r="A65" s="59" t="s">
        <v>10</v>
      </c>
      <c r="B65" s="42">
        <v>93119</v>
      </c>
      <c r="C65" s="42">
        <v>33577</v>
      </c>
      <c r="D65" s="42">
        <v>58123</v>
      </c>
      <c r="E65" s="42">
        <v>1418</v>
      </c>
      <c r="F65" s="32"/>
      <c r="G65" s="59" t="s">
        <v>10</v>
      </c>
      <c r="H65" s="64">
        <f t="shared" ref="H65:H98" si="0">IF(OR(B65=":",C65=":"),":",100*(C65/B65))</f>
        <v>36.058162136620879</v>
      </c>
      <c r="I65" s="64">
        <f t="shared" ref="I65:I98" si="1">IF(OR(B65=":",D65=":"),":",100*(D65/B65))</f>
        <v>62.417981292754433</v>
      </c>
      <c r="J65" s="64">
        <f t="shared" ref="J65:J98" si="2">IF(OR(B65=":",E65=":"),":",100*(E65/B65))</f>
        <v>1.5227826759307983</v>
      </c>
      <c r="K65" s="10"/>
      <c r="L65" s="59" t="s">
        <v>13</v>
      </c>
      <c r="M65" s="64">
        <v>82.367280037544745</v>
      </c>
      <c r="N65" s="64">
        <v>16.494469855634865</v>
      </c>
      <c r="O65" s="64">
        <v>1.1386003376224931</v>
      </c>
      <c r="P65" s="36"/>
      <c r="Q65" s="59"/>
      <c r="R65" s="63"/>
      <c r="S65" s="63"/>
      <c r="T65" s="63"/>
      <c r="U65" s="68"/>
      <c r="V65" s="39"/>
      <c r="W65" s="39"/>
      <c r="X65" s="25"/>
      <c r="Y65" s="25"/>
      <c r="Z65" s="25"/>
      <c r="AA65" s="25"/>
    </row>
    <row r="66" spans="1:27">
      <c r="A66" s="59" t="s">
        <v>11</v>
      </c>
      <c r="B66" s="42">
        <v>117779</v>
      </c>
      <c r="C66" s="42">
        <v>63938</v>
      </c>
      <c r="D66" s="42">
        <v>27339</v>
      </c>
      <c r="E66" s="42">
        <v>26503</v>
      </c>
      <c r="F66" s="32"/>
      <c r="G66" s="59" t="s">
        <v>11</v>
      </c>
      <c r="H66" s="64">
        <f t="shared" si="0"/>
        <v>54.286417782456972</v>
      </c>
      <c r="I66" s="64">
        <f t="shared" si="1"/>
        <v>23.212117610100272</v>
      </c>
      <c r="J66" s="64">
        <f t="shared" si="2"/>
        <v>22.502313655235653</v>
      </c>
      <c r="K66" s="10"/>
      <c r="L66" s="59" t="s">
        <v>86</v>
      </c>
      <c r="M66" s="64">
        <v>82.241983292912963</v>
      </c>
      <c r="N66" s="64">
        <v>0</v>
      </c>
      <c r="O66" s="64">
        <v>17.758016707087037</v>
      </c>
      <c r="P66" s="36"/>
      <c r="Q66" s="59" t="s">
        <v>35</v>
      </c>
      <c r="R66" s="63">
        <v>99.151342321295729</v>
      </c>
      <c r="S66" s="63">
        <v>0.62776523407420937</v>
      </c>
      <c r="T66" s="63">
        <v>0.22056616332337087</v>
      </c>
      <c r="U66" s="68"/>
      <c r="V66" s="39"/>
      <c r="W66" s="39"/>
      <c r="X66" s="25"/>
      <c r="Y66" s="25"/>
      <c r="Z66" s="25"/>
      <c r="AA66" s="25"/>
    </row>
    <row r="67" spans="1:27">
      <c r="A67" s="59" t="s">
        <v>84</v>
      </c>
      <c r="B67" s="42">
        <v>535185</v>
      </c>
      <c r="C67" s="42">
        <v>88554</v>
      </c>
      <c r="D67" s="42">
        <v>441044</v>
      </c>
      <c r="E67" s="42">
        <v>5587</v>
      </c>
      <c r="F67" s="32"/>
      <c r="G67" s="59" t="s">
        <v>84</v>
      </c>
      <c r="H67" s="64">
        <f t="shared" si="0"/>
        <v>16.546427870736288</v>
      </c>
      <c r="I67" s="64">
        <f t="shared" si="1"/>
        <v>82.409634051776493</v>
      </c>
      <c r="J67" s="64">
        <f t="shared" si="2"/>
        <v>1.043938077487224</v>
      </c>
      <c r="K67" s="10"/>
      <c r="L67" s="59" t="s">
        <v>39</v>
      </c>
      <c r="M67" s="64">
        <v>80.561440677966104</v>
      </c>
      <c r="N67" s="64">
        <v>18.699240819209038</v>
      </c>
      <c r="O67" s="64">
        <v>0.73711158192090398</v>
      </c>
      <c r="P67" s="36"/>
      <c r="Q67" s="59" t="s">
        <v>13</v>
      </c>
      <c r="R67" s="63">
        <v>82.367280037544745</v>
      </c>
      <c r="S67" s="63">
        <v>16.494469855634865</v>
      </c>
      <c r="T67" s="63">
        <v>1.1386003376224931</v>
      </c>
      <c r="U67" s="68"/>
      <c r="V67" s="39"/>
      <c r="W67" s="39"/>
      <c r="X67" s="25"/>
      <c r="Y67" s="25"/>
      <c r="Z67" s="25"/>
      <c r="AA67" s="25"/>
    </row>
    <row r="68" spans="1:27">
      <c r="A68" s="59" t="s">
        <v>13</v>
      </c>
      <c r="B68" s="42">
        <v>285526</v>
      </c>
      <c r="C68" s="42">
        <v>235180</v>
      </c>
      <c r="D68" s="42">
        <v>47096</v>
      </c>
      <c r="E68" s="42">
        <v>3251</v>
      </c>
      <c r="F68" s="32"/>
      <c r="G68" s="59" t="s">
        <v>13</v>
      </c>
      <c r="H68" s="64">
        <f t="shared" si="0"/>
        <v>82.367280037544745</v>
      </c>
      <c r="I68" s="64">
        <f t="shared" si="1"/>
        <v>16.494469855634865</v>
      </c>
      <c r="J68" s="64">
        <f t="shared" si="2"/>
        <v>1.1386003376224931</v>
      </c>
      <c r="K68" s="10"/>
      <c r="L68" s="59" t="s">
        <v>36</v>
      </c>
      <c r="M68" s="64">
        <v>77.68891987152341</v>
      </c>
      <c r="N68" s="64">
        <v>22.211725768937594</v>
      </c>
      <c r="O68" s="64">
        <v>9.9354359538995782E-2</v>
      </c>
      <c r="P68" s="36"/>
      <c r="Q68" s="59" t="s">
        <v>36</v>
      </c>
      <c r="R68" s="63">
        <v>77.68891987152341</v>
      </c>
      <c r="S68" s="63">
        <v>22.211725768937594</v>
      </c>
      <c r="T68" s="63">
        <v>9.9354359538995782E-2</v>
      </c>
      <c r="U68" s="68"/>
      <c r="V68" s="39"/>
      <c r="W68" s="39"/>
      <c r="X68" s="25"/>
      <c r="Y68" s="25"/>
      <c r="Z68" s="25"/>
      <c r="AA68" s="25"/>
    </row>
    <row r="69" spans="1:27">
      <c r="A69" s="59" t="s">
        <v>14</v>
      </c>
      <c r="B69" s="42">
        <v>1290839</v>
      </c>
      <c r="C69" s="42">
        <v>570108</v>
      </c>
      <c r="D69" s="42">
        <v>698803</v>
      </c>
      <c r="E69" s="42">
        <v>21928</v>
      </c>
      <c r="F69" s="32"/>
      <c r="G69" s="59" t="s">
        <v>48</v>
      </c>
      <c r="H69" s="64">
        <f t="shared" si="0"/>
        <v>44.165693785204816</v>
      </c>
      <c r="I69" s="64">
        <f t="shared" si="1"/>
        <v>54.135566093060405</v>
      </c>
      <c r="J69" s="64">
        <f t="shared" si="2"/>
        <v>1.6987401217347788</v>
      </c>
      <c r="K69" s="10"/>
      <c r="L69" s="59" t="s">
        <v>31</v>
      </c>
      <c r="M69" s="64">
        <v>74.017063374025142</v>
      </c>
      <c r="N69" s="64">
        <v>19.693796945455119</v>
      </c>
      <c r="O69" s="64">
        <v>6.2891396805197415</v>
      </c>
      <c r="P69" s="36"/>
      <c r="Q69" s="59" t="s">
        <v>31</v>
      </c>
      <c r="R69" s="63">
        <v>74.017063374025142</v>
      </c>
      <c r="S69" s="63">
        <v>19.693796945455119</v>
      </c>
      <c r="T69" s="63">
        <v>6.2891396805197415</v>
      </c>
      <c r="U69" s="68"/>
      <c r="V69" s="39"/>
      <c r="W69" s="39"/>
      <c r="X69" s="25"/>
      <c r="Y69" s="25"/>
      <c r="Z69" s="25"/>
      <c r="AA69" s="25"/>
    </row>
    <row r="70" spans="1:27">
      <c r="A70" s="59" t="s">
        <v>15</v>
      </c>
      <c r="B70" s="42">
        <v>220737</v>
      </c>
      <c r="C70" s="42">
        <v>120469</v>
      </c>
      <c r="D70" s="42">
        <v>97721</v>
      </c>
      <c r="E70" s="42">
        <v>2547</v>
      </c>
      <c r="F70" s="32"/>
      <c r="G70" s="59" t="s">
        <v>15</v>
      </c>
      <c r="H70" s="64">
        <f t="shared" si="0"/>
        <v>54.575807408816821</v>
      </c>
      <c r="I70" s="64">
        <f t="shared" si="1"/>
        <v>44.270330755605087</v>
      </c>
      <c r="J70" s="64">
        <f t="shared" si="2"/>
        <v>1.1538618355780861</v>
      </c>
      <c r="K70" s="10"/>
      <c r="L70" s="59" t="s">
        <v>32</v>
      </c>
      <c r="M70" s="64">
        <v>65.193761575596881</v>
      </c>
      <c r="N70" s="64">
        <v>29.203396520489438</v>
      </c>
      <c r="O70" s="64">
        <v>5.6025888854028558</v>
      </c>
      <c r="P70" s="36"/>
      <c r="Q70" s="59" t="s">
        <v>32</v>
      </c>
      <c r="R70" s="63">
        <v>65.193761575596881</v>
      </c>
      <c r="S70" s="63">
        <v>29.203396520489438</v>
      </c>
      <c r="T70" s="63">
        <v>5.6025888854028558</v>
      </c>
      <c r="U70" s="68"/>
      <c r="V70" s="39"/>
      <c r="W70" s="39"/>
      <c r="X70" s="25"/>
      <c r="Y70" s="25"/>
      <c r="Z70" s="25"/>
      <c r="AA70" s="25"/>
    </row>
    <row r="71" spans="1:27">
      <c r="A71" s="59" t="s">
        <v>16</v>
      </c>
      <c r="B71" s="42">
        <v>73952</v>
      </c>
      <c r="C71" s="42">
        <v>4565</v>
      </c>
      <c r="D71" s="42">
        <v>69323</v>
      </c>
      <c r="E71" s="42">
        <v>64</v>
      </c>
      <c r="F71" s="32"/>
      <c r="G71" s="59" t="s">
        <v>16</v>
      </c>
      <c r="H71" s="64">
        <f t="shared" si="0"/>
        <v>6.1729229770662055</v>
      </c>
      <c r="I71" s="64">
        <f t="shared" si="1"/>
        <v>93.74053440069234</v>
      </c>
      <c r="J71" s="64">
        <f t="shared" si="2"/>
        <v>8.6542622241453912E-2</v>
      </c>
      <c r="K71" s="10"/>
      <c r="L71" s="59" t="s">
        <v>25</v>
      </c>
      <c r="M71" s="64">
        <v>62.290701228326682</v>
      </c>
      <c r="N71" s="64">
        <v>35.484763627652633</v>
      </c>
      <c r="O71" s="64">
        <v>2.2245351440206838</v>
      </c>
      <c r="P71" s="36"/>
      <c r="Q71" s="59" t="s">
        <v>25</v>
      </c>
      <c r="R71" s="63">
        <v>62.290701228326682</v>
      </c>
      <c r="S71" s="63">
        <v>35.484763627652633</v>
      </c>
      <c r="T71" s="63">
        <v>2.2245351440206838</v>
      </c>
      <c r="U71" s="68"/>
      <c r="V71" s="39"/>
      <c r="W71" s="39"/>
      <c r="X71" s="25"/>
      <c r="Y71" s="25"/>
      <c r="Z71" s="25"/>
      <c r="AA71" s="25"/>
    </row>
    <row r="72" spans="1:27">
      <c r="A72" s="59" t="s">
        <v>18</v>
      </c>
      <c r="B72" s="42">
        <v>528752</v>
      </c>
      <c r="C72" s="42">
        <v>179003</v>
      </c>
      <c r="D72" s="42">
        <v>279549</v>
      </c>
      <c r="E72" s="42">
        <v>70200</v>
      </c>
      <c r="F72" s="32"/>
      <c r="G72" s="59" t="s">
        <v>18</v>
      </c>
      <c r="H72" s="64">
        <f t="shared" si="0"/>
        <v>33.853867219414774</v>
      </c>
      <c r="I72" s="64">
        <f t="shared" si="1"/>
        <v>52.86958725451629</v>
      </c>
      <c r="J72" s="64">
        <f t="shared" si="2"/>
        <v>13.276545526068931</v>
      </c>
      <c r="K72" s="10"/>
      <c r="L72" s="59" t="s">
        <v>42</v>
      </c>
      <c r="M72" s="64">
        <v>59.987348609253274</v>
      </c>
      <c r="N72" s="64">
        <v>2.6818048350787902</v>
      </c>
      <c r="O72" s="64">
        <v>37.330846555667932</v>
      </c>
      <c r="P72" s="36"/>
      <c r="Q72" s="59" t="s">
        <v>20</v>
      </c>
      <c r="R72" s="63">
        <v>56.023325629229248</v>
      </c>
      <c r="S72" s="63">
        <v>36.52213922100038</v>
      </c>
      <c r="T72" s="63">
        <v>7.454535149770372</v>
      </c>
      <c r="U72" s="68"/>
      <c r="V72" s="39"/>
      <c r="W72" s="39"/>
      <c r="X72" s="25"/>
      <c r="Y72" s="25"/>
      <c r="Z72" s="25"/>
      <c r="AA72" s="25"/>
    </row>
    <row r="73" spans="1:27">
      <c r="A73" s="59" t="s">
        <v>19</v>
      </c>
      <c r="B73" s="42">
        <v>2354916</v>
      </c>
      <c r="C73" s="42">
        <v>494213</v>
      </c>
      <c r="D73" s="42">
        <v>1254296</v>
      </c>
      <c r="E73" s="42">
        <v>606407</v>
      </c>
      <c r="F73" s="32"/>
      <c r="G73" s="59" t="s">
        <v>19</v>
      </c>
      <c r="H73" s="64">
        <f t="shared" si="0"/>
        <v>20.986438582098046</v>
      </c>
      <c r="I73" s="64">
        <f t="shared" si="1"/>
        <v>53.262876467780593</v>
      </c>
      <c r="J73" s="64">
        <f t="shared" si="2"/>
        <v>25.750684950121361</v>
      </c>
      <c r="K73" s="10"/>
      <c r="L73" s="59" t="s">
        <v>20</v>
      </c>
      <c r="M73" s="64">
        <v>56.023325629229248</v>
      </c>
      <c r="N73" s="64">
        <v>36.52213922100038</v>
      </c>
      <c r="O73" s="64">
        <v>7.454535149770372</v>
      </c>
      <c r="P73" s="36"/>
      <c r="Q73" s="59" t="s">
        <v>15</v>
      </c>
      <c r="R73" s="63">
        <v>54.575807408816821</v>
      </c>
      <c r="S73" s="63">
        <v>44.270330755605087</v>
      </c>
      <c r="T73" s="63">
        <v>1.1538618355780861</v>
      </c>
      <c r="U73" s="68"/>
      <c r="V73" s="39"/>
      <c r="W73" s="39"/>
      <c r="X73" s="25"/>
      <c r="Y73" s="25"/>
      <c r="Z73" s="25"/>
      <c r="AA73" s="25"/>
    </row>
    <row r="74" spans="1:27">
      <c r="A74" s="59" t="s">
        <v>20</v>
      </c>
      <c r="B74" s="42">
        <v>2240797</v>
      </c>
      <c r="C74" s="42">
        <v>1255369</v>
      </c>
      <c r="D74" s="42">
        <v>818387</v>
      </c>
      <c r="E74" s="42">
        <v>167041</v>
      </c>
      <c r="F74" s="32"/>
      <c r="G74" s="59" t="s">
        <v>20</v>
      </c>
      <c r="H74" s="64">
        <f t="shared" si="0"/>
        <v>56.023325629229248</v>
      </c>
      <c r="I74" s="64">
        <f t="shared" si="1"/>
        <v>36.52213922100038</v>
      </c>
      <c r="J74" s="64">
        <f t="shared" si="2"/>
        <v>7.454535149770372</v>
      </c>
      <c r="L74" s="59" t="s">
        <v>15</v>
      </c>
      <c r="M74" s="64">
        <v>54.575807408816821</v>
      </c>
      <c r="N74" s="64">
        <v>44.270330755605087</v>
      </c>
      <c r="O74" s="64">
        <v>1.1538618355780861</v>
      </c>
      <c r="P74" s="36"/>
      <c r="Q74" s="59" t="s">
        <v>11</v>
      </c>
      <c r="R74" s="63">
        <v>54.286417782456972</v>
      </c>
      <c r="S74" s="63">
        <v>23.212117610100272</v>
      </c>
      <c r="T74" s="63">
        <v>22.502313655235653</v>
      </c>
      <c r="U74" s="68"/>
      <c r="V74" s="39"/>
      <c r="W74" s="39"/>
      <c r="X74" s="25"/>
      <c r="Y74" s="25"/>
      <c r="Z74" s="25"/>
      <c r="AA74" s="25"/>
    </row>
    <row r="75" spans="1:27">
      <c r="A75" s="59" t="s">
        <v>21</v>
      </c>
      <c r="B75" s="42">
        <v>108127</v>
      </c>
      <c r="C75" s="42">
        <v>52587</v>
      </c>
      <c r="D75" s="42">
        <v>40648</v>
      </c>
      <c r="E75" s="42">
        <v>14892</v>
      </c>
      <c r="F75" s="32"/>
      <c r="G75" s="59" t="s">
        <v>21</v>
      </c>
      <c r="H75" s="64">
        <f t="shared" si="0"/>
        <v>48.634476125297105</v>
      </c>
      <c r="I75" s="64">
        <f t="shared" si="1"/>
        <v>37.592830652843418</v>
      </c>
      <c r="J75" s="64">
        <f t="shared" si="2"/>
        <v>13.77269322185948</v>
      </c>
      <c r="L75" s="59" t="s">
        <v>11</v>
      </c>
      <c r="M75" s="64">
        <v>54.286417782456972</v>
      </c>
      <c r="N75" s="64">
        <v>23.212117610100272</v>
      </c>
      <c r="O75" s="64">
        <v>22.502313655235653</v>
      </c>
      <c r="P75" s="36"/>
      <c r="Q75" s="59" t="s">
        <v>24</v>
      </c>
      <c r="R75" s="63">
        <v>51.956203674308824</v>
      </c>
      <c r="S75" s="63">
        <v>47.007550138718265</v>
      </c>
      <c r="T75" s="63">
        <v>1.0362461869729052</v>
      </c>
      <c r="U75" s="68"/>
      <c r="V75" s="39"/>
      <c r="W75" s="39"/>
      <c r="X75" s="25"/>
      <c r="Y75" s="25"/>
      <c r="Z75" s="25"/>
      <c r="AA75" s="25"/>
    </row>
    <row r="76" spans="1:27">
      <c r="A76" s="59" t="s">
        <v>22</v>
      </c>
      <c r="B76" s="42">
        <v>1993225</v>
      </c>
      <c r="C76" s="42">
        <v>961692</v>
      </c>
      <c r="D76" s="42">
        <v>551074</v>
      </c>
      <c r="E76" s="42">
        <v>480459</v>
      </c>
      <c r="F76" s="32"/>
      <c r="G76" s="59" t="s">
        <v>22</v>
      </c>
      <c r="H76" s="64">
        <f t="shared" si="0"/>
        <v>48.248040236300469</v>
      </c>
      <c r="I76" s="64">
        <f t="shared" si="1"/>
        <v>27.647355416473303</v>
      </c>
      <c r="J76" s="64">
        <f t="shared" si="2"/>
        <v>24.104604347226228</v>
      </c>
      <c r="L76" s="59" t="s">
        <v>24</v>
      </c>
      <c r="M76" s="64">
        <v>51.956203674308824</v>
      </c>
      <c r="N76" s="64">
        <v>47.007550138718265</v>
      </c>
      <c r="O76" s="64">
        <v>1.0362461869729052</v>
      </c>
      <c r="P76" s="36"/>
      <c r="Q76" s="59" t="s">
        <v>28</v>
      </c>
      <c r="R76" s="63">
        <v>51.851851851851848</v>
      </c>
      <c r="S76" s="63">
        <v>0</v>
      </c>
      <c r="T76" s="63">
        <v>48.148148148148145</v>
      </c>
      <c r="U76" s="68"/>
      <c r="V76" s="39"/>
      <c r="W76" s="39"/>
      <c r="X76" s="25"/>
      <c r="Y76" s="25"/>
      <c r="Z76" s="25"/>
      <c r="AA76" s="25"/>
    </row>
    <row r="77" spans="1:27">
      <c r="A77" s="59" t="s">
        <v>23</v>
      </c>
      <c r="B77" s="42">
        <v>6240</v>
      </c>
      <c r="C77" s="42">
        <v>3039</v>
      </c>
      <c r="D77" s="42">
        <v>172</v>
      </c>
      <c r="E77" s="42">
        <v>3029</v>
      </c>
      <c r="F77" s="32"/>
      <c r="G77" s="59" t="s">
        <v>23</v>
      </c>
      <c r="H77" s="64">
        <f t="shared" si="0"/>
        <v>48.701923076923073</v>
      </c>
      <c r="I77" s="64">
        <f t="shared" si="1"/>
        <v>2.7564102564102564</v>
      </c>
      <c r="J77" s="64">
        <f t="shared" si="2"/>
        <v>48.541666666666664</v>
      </c>
      <c r="L77" s="59" t="s">
        <v>28</v>
      </c>
      <c r="M77" s="64">
        <v>51.851851851851848</v>
      </c>
      <c r="N77" s="64">
        <v>0</v>
      </c>
      <c r="O77" s="64">
        <v>48.148148148148145</v>
      </c>
      <c r="P77" s="36"/>
      <c r="Q77" s="59" t="s">
        <v>23</v>
      </c>
      <c r="R77" s="63">
        <v>48.701923076923073</v>
      </c>
      <c r="S77" s="63">
        <v>2.7564102564102564</v>
      </c>
      <c r="T77" s="63">
        <v>48.541666666666664</v>
      </c>
      <c r="U77" s="68"/>
      <c r="V77" s="39"/>
      <c r="W77" s="39"/>
      <c r="X77" s="25"/>
      <c r="Y77" s="25"/>
      <c r="Z77" s="25"/>
      <c r="AA77" s="25"/>
    </row>
    <row r="78" spans="1:27">
      <c r="A78" s="59" t="s">
        <v>24</v>
      </c>
      <c r="B78" s="42">
        <v>289796</v>
      </c>
      <c r="C78" s="42">
        <v>150567</v>
      </c>
      <c r="D78" s="42">
        <v>136226</v>
      </c>
      <c r="E78" s="42">
        <v>3003</v>
      </c>
      <c r="F78" s="32"/>
      <c r="G78" s="59" t="s">
        <v>24</v>
      </c>
      <c r="H78" s="64">
        <f t="shared" si="0"/>
        <v>51.956203674308824</v>
      </c>
      <c r="I78" s="64">
        <f t="shared" si="1"/>
        <v>47.007550138718265</v>
      </c>
      <c r="J78" s="64">
        <f t="shared" si="2"/>
        <v>1.0362461869729052</v>
      </c>
      <c r="L78" s="59" t="s">
        <v>41</v>
      </c>
      <c r="M78" s="64">
        <v>50.065832784726794</v>
      </c>
      <c r="N78" s="64">
        <v>25.157528449167689</v>
      </c>
      <c r="O78" s="64">
        <v>24.771936424339323</v>
      </c>
      <c r="P78" s="36"/>
      <c r="Q78" s="59" t="s">
        <v>21</v>
      </c>
      <c r="R78" s="63">
        <v>48.634476125297105</v>
      </c>
      <c r="S78" s="63">
        <v>37.592830652843418</v>
      </c>
      <c r="T78" s="63">
        <v>13.77269322185948</v>
      </c>
      <c r="U78" s="68"/>
      <c r="V78" s="39"/>
      <c r="W78" s="39"/>
      <c r="X78" s="25"/>
      <c r="Y78" s="25"/>
      <c r="Z78" s="25"/>
      <c r="AA78" s="25"/>
    </row>
    <row r="79" spans="1:27">
      <c r="A79" s="59" t="s">
        <v>25</v>
      </c>
      <c r="B79" s="42">
        <v>242118</v>
      </c>
      <c r="C79" s="42">
        <v>150817</v>
      </c>
      <c r="D79" s="42">
        <v>85915</v>
      </c>
      <c r="E79" s="42">
        <v>5386</v>
      </c>
      <c r="F79" s="32"/>
      <c r="G79" s="59" t="s">
        <v>25</v>
      </c>
      <c r="H79" s="64">
        <f t="shared" si="0"/>
        <v>62.290701228326682</v>
      </c>
      <c r="I79" s="64">
        <f t="shared" si="1"/>
        <v>35.484763627652633</v>
      </c>
      <c r="J79" s="64">
        <f t="shared" si="2"/>
        <v>2.2245351440206838</v>
      </c>
      <c r="L79" s="59" t="s">
        <v>23</v>
      </c>
      <c r="M79" s="64">
        <v>48.701923076923073</v>
      </c>
      <c r="N79" s="64">
        <v>2.7564102564102564</v>
      </c>
      <c r="O79" s="64">
        <v>48.541666666666664</v>
      </c>
      <c r="P79" s="36"/>
      <c r="Q79" s="59" t="s">
        <v>22</v>
      </c>
      <c r="R79" s="63">
        <v>48.248040236300469</v>
      </c>
      <c r="S79" s="63">
        <v>27.647355416473303</v>
      </c>
      <c r="T79" s="63">
        <v>24.104604347226228</v>
      </c>
      <c r="U79" s="68"/>
      <c r="V79" s="39"/>
      <c r="W79" s="39"/>
      <c r="X79" s="25"/>
      <c r="Y79" s="25"/>
      <c r="Z79" s="25"/>
      <c r="AA79" s="25"/>
    </row>
    <row r="80" spans="1:27">
      <c r="A80" s="59" t="s">
        <v>26</v>
      </c>
      <c r="B80" s="42">
        <v>5814</v>
      </c>
      <c r="C80" s="42">
        <v>2630</v>
      </c>
      <c r="D80" s="42">
        <v>2983</v>
      </c>
      <c r="E80" s="42">
        <v>201</v>
      </c>
      <c r="F80" s="32"/>
      <c r="G80" s="59" t="s">
        <v>26</v>
      </c>
      <c r="H80" s="64">
        <f t="shared" si="0"/>
        <v>45.235638114895082</v>
      </c>
      <c r="I80" s="64">
        <f t="shared" si="1"/>
        <v>51.307189542483655</v>
      </c>
      <c r="J80" s="64">
        <f t="shared" si="2"/>
        <v>3.4571723426212593</v>
      </c>
      <c r="L80" s="59" t="s">
        <v>21</v>
      </c>
      <c r="M80" s="64">
        <v>48.634476125297105</v>
      </c>
      <c r="N80" s="64">
        <v>37.592830652843418</v>
      </c>
      <c r="O80" s="64">
        <v>13.77269322185948</v>
      </c>
      <c r="P80" s="36"/>
      <c r="Q80" s="59" t="s">
        <v>26</v>
      </c>
      <c r="R80" s="63">
        <v>45.235638114895082</v>
      </c>
      <c r="S80" s="63">
        <v>51.307189542483655</v>
      </c>
      <c r="T80" s="63">
        <v>3.4571723426212593</v>
      </c>
      <c r="U80" s="68"/>
      <c r="V80" s="39"/>
      <c r="W80" s="39"/>
      <c r="X80" s="25"/>
      <c r="Y80" s="25"/>
      <c r="Z80" s="25"/>
      <c r="AA80" s="25"/>
    </row>
    <row r="81" spans="1:27">
      <c r="A81" s="59" t="s">
        <v>27</v>
      </c>
      <c r="B81" s="42">
        <v>303190</v>
      </c>
      <c r="C81" s="42">
        <v>103888</v>
      </c>
      <c r="D81" s="42">
        <v>184783</v>
      </c>
      <c r="E81" s="42">
        <v>14519</v>
      </c>
      <c r="F81" s="32"/>
      <c r="G81" s="59" t="s">
        <v>27</v>
      </c>
      <c r="H81" s="64">
        <f t="shared" si="0"/>
        <v>34.264982354299285</v>
      </c>
      <c r="I81" s="64">
        <f t="shared" si="1"/>
        <v>60.946271315016986</v>
      </c>
      <c r="J81" s="64">
        <f t="shared" si="2"/>
        <v>4.7887463306837299</v>
      </c>
      <c r="L81" s="59" t="s">
        <v>22</v>
      </c>
      <c r="M81" s="64">
        <v>48.248040236300469</v>
      </c>
      <c r="N81" s="64">
        <v>27.647355416473303</v>
      </c>
      <c r="O81" s="64">
        <v>24.104604347226228</v>
      </c>
      <c r="P81" s="36"/>
      <c r="Q81" s="59" t="s">
        <v>48</v>
      </c>
      <c r="R81" s="63">
        <v>44.165693785204816</v>
      </c>
      <c r="S81" s="63">
        <v>54.135566093060405</v>
      </c>
      <c r="T81" s="63">
        <v>1.6987401217347788</v>
      </c>
      <c r="U81" s="68"/>
      <c r="V81" s="39"/>
      <c r="W81" s="39"/>
      <c r="X81" s="25"/>
      <c r="Y81" s="25"/>
      <c r="Z81" s="25"/>
      <c r="AA81" s="25"/>
    </row>
    <row r="82" spans="1:27">
      <c r="A82" s="59" t="s">
        <v>28</v>
      </c>
      <c r="B82" s="42">
        <v>54</v>
      </c>
      <c r="C82" s="42">
        <v>28</v>
      </c>
      <c r="D82" s="42">
        <v>0</v>
      </c>
      <c r="E82" s="42">
        <v>26</v>
      </c>
      <c r="F82" s="32"/>
      <c r="G82" s="59" t="s">
        <v>28</v>
      </c>
      <c r="H82" s="64">
        <f t="shared" si="0"/>
        <v>51.851851851851848</v>
      </c>
      <c r="I82" s="64">
        <f t="shared" si="1"/>
        <v>0</v>
      </c>
      <c r="J82" s="64">
        <f t="shared" si="2"/>
        <v>48.148148148148145</v>
      </c>
      <c r="L82" s="59" t="s">
        <v>97</v>
      </c>
      <c r="M82" s="64">
        <v>45.770627313335503</v>
      </c>
      <c r="N82" s="64">
        <v>42.918578927355419</v>
      </c>
      <c r="O82" s="64">
        <v>11.310793759309073</v>
      </c>
      <c r="P82" s="36"/>
      <c r="Q82" s="59" t="s">
        <v>30</v>
      </c>
      <c r="R82" s="63">
        <v>40.409972860028915</v>
      </c>
      <c r="S82" s="63">
        <v>57.885851336081572</v>
      </c>
      <c r="T82" s="63">
        <v>1.7041758038895165</v>
      </c>
      <c r="U82" s="68"/>
      <c r="V82" s="39"/>
      <c r="W82" s="39"/>
      <c r="X82" s="25"/>
      <c r="Y82" s="25"/>
      <c r="Z82" s="25"/>
      <c r="AA82" s="25"/>
    </row>
    <row r="83" spans="1:27">
      <c r="A83" s="59" t="s">
        <v>29</v>
      </c>
      <c r="B83" s="42">
        <v>68068</v>
      </c>
      <c r="C83" s="62">
        <v>27306</v>
      </c>
      <c r="D83" s="42">
        <v>39937</v>
      </c>
      <c r="E83" s="62">
        <v>825</v>
      </c>
      <c r="F83" s="32"/>
      <c r="G83" s="59" t="s">
        <v>29</v>
      </c>
      <c r="H83" s="64">
        <f t="shared" si="0"/>
        <v>40.115766586354823</v>
      </c>
      <c r="I83" s="64">
        <f t="shared" si="1"/>
        <v>58.672210142798377</v>
      </c>
      <c r="J83" s="64">
        <f t="shared" si="2"/>
        <v>1.2120232708468004</v>
      </c>
      <c r="L83" s="59" t="s">
        <v>26</v>
      </c>
      <c r="M83" s="64">
        <v>45.235638114895082</v>
      </c>
      <c r="N83" s="64">
        <v>51.307189542483655</v>
      </c>
      <c r="O83" s="64">
        <v>3.4571723426212593</v>
      </c>
      <c r="P83" s="36"/>
      <c r="Q83" s="59" t="s">
        <v>29</v>
      </c>
      <c r="R83" s="63">
        <v>40.115766586354823</v>
      </c>
      <c r="S83" s="63">
        <v>58.672210142798377</v>
      </c>
      <c r="T83" s="63">
        <v>1.2120232708468004</v>
      </c>
      <c r="U83" s="68"/>
      <c r="V83" s="39"/>
      <c r="W83" s="39"/>
      <c r="X83" s="25"/>
      <c r="Y83" s="25"/>
      <c r="Z83" s="25"/>
      <c r="AA83" s="25"/>
    </row>
    <row r="84" spans="1:27">
      <c r="A84" s="59" t="s">
        <v>30</v>
      </c>
      <c r="B84" s="42">
        <v>671703</v>
      </c>
      <c r="C84" s="42">
        <v>271435</v>
      </c>
      <c r="D84" s="42">
        <v>388821</v>
      </c>
      <c r="E84" s="42">
        <v>11447</v>
      </c>
      <c r="F84" s="32"/>
      <c r="G84" s="59" t="s">
        <v>30</v>
      </c>
      <c r="H84" s="64">
        <f t="shared" si="0"/>
        <v>40.409972860028915</v>
      </c>
      <c r="I84" s="64">
        <f t="shared" si="1"/>
        <v>57.885851336081572</v>
      </c>
      <c r="J84" s="64">
        <f t="shared" si="2"/>
        <v>1.7041758038895165</v>
      </c>
      <c r="L84" s="59" t="s">
        <v>48</v>
      </c>
      <c r="M84" s="64">
        <v>44.165693785204816</v>
      </c>
      <c r="N84" s="64">
        <v>54.135566093060405</v>
      </c>
      <c r="O84" s="64">
        <v>1.6987401217347788</v>
      </c>
      <c r="P84" s="36"/>
      <c r="Q84" s="59" t="s">
        <v>10</v>
      </c>
      <c r="R84" s="63">
        <v>36.058162136620879</v>
      </c>
      <c r="S84" s="63">
        <v>62.417981292754433</v>
      </c>
      <c r="T84" s="63">
        <v>1.5227826759307983</v>
      </c>
      <c r="U84" s="68"/>
      <c r="V84" s="39"/>
      <c r="W84" s="39"/>
      <c r="X84" s="25"/>
      <c r="Y84" s="25"/>
      <c r="Z84" s="25"/>
      <c r="AA84" s="25"/>
    </row>
    <row r="85" spans="1:27">
      <c r="A85" s="59" t="s">
        <v>31</v>
      </c>
      <c r="B85" s="42">
        <v>507637</v>
      </c>
      <c r="C85" s="42">
        <v>375738</v>
      </c>
      <c r="D85" s="42">
        <v>99973</v>
      </c>
      <c r="E85" s="42">
        <v>31926</v>
      </c>
      <c r="F85" s="32"/>
      <c r="G85" s="59" t="s">
        <v>31</v>
      </c>
      <c r="H85" s="64">
        <f t="shared" si="0"/>
        <v>74.017063374025142</v>
      </c>
      <c r="I85" s="64">
        <f t="shared" si="1"/>
        <v>19.693796945455119</v>
      </c>
      <c r="J85" s="64">
        <f t="shared" si="2"/>
        <v>6.2891396805197415</v>
      </c>
      <c r="L85" s="59" t="s">
        <v>30</v>
      </c>
      <c r="M85" s="64">
        <v>40.409972860028915</v>
      </c>
      <c r="N85" s="64">
        <v>57.885851336081572</v>
      </c>
      <c r="O85" s="64">
        <v>1.7041758038895165</v>
      </c>
      <c r="P85" s="36"/>
      <c r="Q85" s="59" t="s">
        <v>34</v>
      </c>
      <c r="R85" s="63">
        <v>34.431199858274489</v>
      </c>
      <c r="S85" s="63">
        <v>64.660238402551059</v>
      </c>
      <c r="T85" s="63">
        <v>0.90856173917444905</v>
      </c>
      <c r="U85" s="68"/>
      <c r="V85" s="39"/>
      <c r="W85" s="39"/>
      <c r="X85" s="25"/>
      <c r="Y85" s="25"/>
      <c r="Z85" s="25"/>
      <c r="AA85" s="25"/>
    </row>
    <row r="86" spans="1:27">
      <c r="A86" s="59" t="s">
        <v>45</v>
      </c>
      <c r="B86" s="42">
        <v>293213</v>
      </c>
      <c r="C86" s="42">
        <v>55673</v>
      </c>
      <c r="D86" s="42">
        <v>176342</v>
      </c>
      <c r="E86" s="42">
        <v>61198</v>
      </c>
      <c r="F86" s="32"/>
      <c r="G86" s="59" t="s">
        <v>45</v>
      </c>
      <c r="H86" s="64">
        <f t="shared" si="0"/>
        <v>18.987220894025842</v>
      </c>
      <c r="I86" s="64">
        <f t="shared" si="1"/>
        <v>60.14126249518268</v>
      </c>
      <c r="J86" s="64">
        <f t="shared" si="2"/>
        <v>20.87151661079147</v>
      </c>
      <c r="L86" s="59" t="s">
        <v>29</v>
      </c>
      <c r="M86" s="64">
        <v>40.115766586354823</v>
      </c>
      <c r="N86" s="64">
        <v>58.672210142798377</v>
      </c>
      <c r="O86" s="64">
        <v>1.2120232708468004</v>
      </c>
      <c r="P86" s="36"/>
      <c r="Q86" s="59" t="s">
        <v>27</v>
      </c>
      <c r="R86" s="63">
        <v>34.264982354299285</v>
      </c>
      <c r="S86" s="63">
        <v>60.946271315016986</v>
      </c>
      <c r="T86" s="63">
        <v>4.7887463306837299</v>
      </c>
      <c r="U86" s="39"/>
      <c r="V86" s="39"/>
      <c r="W86" s="39"/>
      <c r="X86" s="39"/>
      <c r="Y86" s="39"/>
      <c r="Z86" s="39"/>
      <c r="AA86" s="25"/>
    </row>
    <row r="87" spans="1:27">
      <c r="A87" s="59" t="s">
        <v>32</v>
      </c>
      <c r="B87" s="42">
        <v>395228</v>
      </c>
      <c r="C87" s="42">
        <v>257664</v>
      </c>
      <c r="D87" s="42">
        <v>115420</v>
      </c>
      <c r="E87" s="42">
        <v>22143</v>
      </c>
      <c r="F87" s="32"/>
      <c r="G87" s="59" t="s">
        <v>32</v>
      </c>
      <c r="H87" s="64">
        <f t="shared" si="0"/>
        <v>65.193761575596881</v>
      </c>
      <c r="I87" s="64">
        <f t="shared" si="1"/>
        <v>29.203396520489438</v>
      </c>
      <c r="J87" s="64">
        <f t="shared" si="2"/>
        <v>5.6025888854028558</v>
      </c>
      <c r="L87" s="59" t="s">
        <v>10</v>
      </c>
      <c r="M87" s="64">
        <v>36.058162136620879</v>
      </c>
      <c r="N87" s="64">
        <v>62.417981292754433</v>
      </c>
      <c r="O87" s="64">
        <v>1.5227826759307983</v>
      </c>
      <c r="P87" s="36"/>
      <c r="Q87" s="59" t="s">
        <v>18</v>
      </c>
      <c r="R87" s="63">
        <v>33.853867219414774</v>
      </c>
      <c r="S87" s="63">
        <v>52.86958725451629</v>
      </c>
      <c r="T87" s="63">
        <v>13.276545526068931</v>
      </c>
      <c r="U87" s="39"/>
      <c r="V87" s="39"/>
      <c r="W87" s="39"/>
      <c r="X87" s="39"/>
      <c r="Y87" s="39"/>
      <c r="Z87" s="39"/>
      <c r="AA87" s="25"/>
    </row>
    <row r="88" spans="1:27">
      <c r="A88" s="59" t="s">
        <v>33</v>
      </c>
      <c r="B88" s="42">
        <v>49638</v>
      </c>
      <c r="C88" s="42">
        <v>6520</v>
      </c>
      <c r="D88" s="42">
        <v>40028</v>
      </c>
      <c r="E88" s="42">
        <v>3090</v>
      </c>
      <c r="F88" s="32"/>
      <c r="G88" s="59" t="s">
        <v>33</v>
      </c>
      <c r="H88" s="64">
        <f t="shared" si="0"/>
        <v>13.135098110318708</v>
      </c>
      <c r="I88" s="64">
        <f t="shared" si="1"/>
        <v>80.639832386478105</v>
      </c>
      <c r="J88" s="64">
        <f t="shared" si="2"/>
        <v>6.2250695032031915</v>
      </c>
      <c r="L88" s="59" t="s">
        <v>34</v>
      </c>
      <c r="M88" s="64">
        <v>34.431199858274489</v>
      </c>
      <c r="N88" s="64">
        <v>64.660238402551059</v>
      </c>
      <c r="O88" s="64">
        <v>0.90856173917444905</v>
      </c>
      <c r="P88" s="36"/>
      <c r="Q88" s="59" t="s">
        <v>19</v>
      </c>
      <c r="R88" s="63">
        <v>20.986438582098046</v>
      </c>
      <c r="S88" s="63">
        <v>53.262876467780593</v>
      </c>
      <c r="T88" s="63">
        <v>25.750684950121361</v>
      </c>
      <c r="U88" s="39"/>
      <c r="V88" s="39"/>
      <c r="W88" s="39"/>
      <c r="X88" s="39"/>
      <c r="Y88" s="39"/>
      <c r="Z88" s="39"/>
      <c r="AA88" s="25"/>
    </row>
    <row r="89" spans="1:27">
      <c r="A89" s="59" t="s">
        <v>34</v>
      </c>
      <c r="B89" s="42">
        <v>197565</v>
      </c>
      <c r="C89" s="42">
        <v>68024</v>
      </c>
      <c r="D89" s="42">
        <v>127746</v>
      </c>
      <c r="E89" s="42">
        <v>1795</v>
      </c>
      <c r="F89" s="32"/>
      <c r="G89" s="59" t="s">
        <v>34</v>
      </c>
      <c r="H89" s="64">
        <f t="shared" si="0"/>
        <v>34.431199858274489</v>
      </c>
      <c r="I89" s="64">
        <f t="shared" si="1"/>
        <v>64.660238402551059</v>
      </c>
      <c r="J89" s="64">
        <f t="shared" si="2"/>
        <v>0.90856173917444905</v>
      </c>
      <c r="L89" s="59" t="s">
        <v>27</v>
      </c>
      <c r="M89" s="64">
        <v>34.264982354299285</v>
      </c>
      <c r="N89" s="64">
        <v>60.946271315016986</v>
      </c>
      <c r="O89" s="64">
        <v>4.7887463306837299</v>
      </c>
      <c r="P89" s="36"/>
      <c r="Q89" s="59" t="s">
        <v>45</v>
      </c>
      <c r="R89" s="63">
        <v>18.987220894025842</v>
      </c>
      <c r="S89" s="63">
        <v>60.14126249518268</v>
      </c>
      <c r="T89" s="63">
        <v>20.87151661079147</v>
      </c>
      <c r="U89" s="39"/>
      <c r="V89" s="39"/>
      <c r="W89" s="39"/>
      <c r="X89" s="39"/>
      <c r="Y89" s="39"/>
      <c r="Z89" s="39"/>
      <c r="AA89" s="25"/>
    </row>
    <row r="90" spans="1:27">
      <c r="A90" s="59" t="s">
        <v>35</v>
      </c>
      <c r="B90" s="42">
        <v>306484</v>
      </c>
      <c r="C90" s="42">
        <v>303883</v>
      </c>
      <c r="D90" s="42">
        <v>1924</v>
      </c>
      <c r="E90" s="42">
        <v>676</v>
      </c>
      <c r="F90" s="32"/>
      <c r="G90" s="59" t="s">
        <v>35</v>
      </c>
      <c r="H90" s="64">
        <f t="shared" si="0"/>
        <v>99.151342321295729</v>
      </c>
      <c r="I90" s="64">
        <f t="shared" si="1"/>
        <v>0.62776523407420937</v>
      </c>
      <c r="J90" s="64">
        <f t="shared" si="2"/>
        <v>0.22056616332337087</v>
      </c>
      <c r="L90" s="59" t="s">
        <v>18</v>
      </c>
      <c r="M90" s="64">
        <v>33.853867219414774</v>
      </c>
      <c r="N90" s="64">
        <v>52.86958725451629</v>
      </c>
      <c r="O90" s="64">
        <v>13.276545526068931</v>
      </c>
      <c r="P90" s="36"/>
      <c r="Q90" s="59" t="s">
        <v>84</v>
      </c>
      <c r="R90" s="63">
        <v>16.546427870736288</v>
      </c>
      <c r="S90" s="63">
        <v>82.409634051776493</v>
      </c>
      <c r="T90" s="63">
        <v>1.043938077487224</v>
      </c>
      <c r="U90" s="39"/>
      <c r="V90" s="39"/>
      <c r="W90" s="39"/>
      <c r="X90" s="39"/>
      <c r="Y90" s="39"/>
      <c r="Z90" s="39"/>
      <c r="AA90" s="25"/>
    </row>
    <row r="91" spans="1:27">
      <c r="A91" s="59" t="s">
        <v>36</v>
      </c>
      <c r="B91" s="42">
        <v>613964</v>
      </c>
      <c r="C91" s="42">
        <v>476982</v>
      </c>
      <c r="D91" s="42">
        <v>136372</v>
      </c>
      <c r="E91" s="42">
        <v>610</v>
      </c>
      <c r="F91" s="32"/>
      <c r="G91" s="59" t="s">
        <v>36</v>
      </c>
      <c r="H91" s="64">
        <f t="shared" si="0"/>
        <v>77.68891987152341</v>
      </c>
      <c r="I91" s="64">
        <f t="shared" si="1"/>
        <v>22.211725768937594</v>
      </c>
      <c r="J91" s="64">
        <f t="shared" si="2"/>
        <v>9.9354359538995782E-2</v>
      </c>
      <c r="L91" s="59" t="s">
        <v>37</v>
      </c>
      <c r="M91" s="64">
        <v>32.361874693810897</v>
      </c>
      <c r="N91" s="64">
        <v>66.511784878340862</v>
      </c>
      <c r="O91" s="64">
        <v>1.1239453486473245</v>
      </c>
      <c r="P91" s="36"/>
      <c r="Q91" s="59" t="s">
        <v>33</v>
      </c>
      <c r="R91" s="63">
        <v>13.135098110318708</v>
      </c>
      <c r="S91" s="63">
        <v>80.639832386478105</v>
      </c>
      <c r="T91" s="63">
        <v>6.2250695032031915</v>
      </c>
      <c r="U91" s="39"/>
      <c r="V91" s="39"/>
      <c r="W91" s="39"/>
      <c r="X91" s="39"/>
      <c r="Y91" s="39"/>
      <c r="Z91" s="39"/>
      <c r="AA91" s="25"/>
    </row>
    <row r="92" spans="1:27">
      <c r="A92" s="59" t="s">
        <v>37</v>
      </c>
      <c r="B92" s="42">
        <v>459275</v>
      </c>
      <c r="C92" s="42">
        <v>148630</v>
      </c>
      <c r="D92" s="42">
        <v>305472</v>
      </c>
      <c r="E92" s="42">
        <v>5162</v>
      </c>
      <c r="F92" s="32"/>
      <c r="G92" s="59" t="s">
        <v>37</v>
      </c>
      <c r="H92" s="64">
        <f t="shared" si="0"/>
        <v>32.361874693810897</v>
      </c>
      <c r="I92" s="64">
        <f t="shared" si="1"/>
        <v>66.511784878340862</v>
      </c>
      <c r="J92" s="64">
        <f t="shared" si="2"/>
        <v>1.1239453486473245</v>
      </c>
      <c r="L92" s="59" t="s">
        <v>40</v>
      </c>
      <c r="M92" s="64">
        <v>23.638407383304738</v>
      </c>
      <c r="N92" s="64">
        <v>74.826362184227662</v>
      </c>
      <c r="O92" s="64">
        <v>1.5352304324676092</v>
      </c>
      <c r="P92" s="36"/>
      <c r="Q92" s="59" t="s">
        <v>16</v>
      </c>
      <c r="R92" s="63">
        <v>6.1729229770662055</v>
      </c>
      <c r="S92" s="63">
        <v>93.74053440069234</v>
      </c>
      <c r="T92" s="63">
        <v>8.6542622241453912E-2</v>
      </c>
      <c r="U92" s="39"/>
      <c r="V92" s="39"/>
      <c r="W92" s="39"/>
      <c r="X92" s="39"/>
      <c r="Y92" s="39"/>
      <c r="Z92" s="39"/>
      <c r="AA92" s="25"/>
    </row>
    <row r="93" spans="1:27">
      <c r="A93" s="59" t="s">
        <v>38</v>
      </c>
      <c r="B93" s="62">
        <v>5740</v>
      </c>
      <c r="C93" s="62">
        <v>628</v>
      </c>
      <c r="D93" s="62">
        <v>5110</v>
      </c>
      <c r="E93" s="62">
        <v>1</v>
      </c>
      <c r="F93" s="32"/>
      <c r="G93" s="59" t="s">
        <v>38</v>
      </c>
      <c r="H93" s="64">
        <f t="shared" si="0"/>
        <v>10.940766550522648</v>
      </c>
      <c r="I93" s="64">
        <f t="shared" si="1"/>
        <v>89.024390243902445</v>
      </c>
      <c r="J93" s="64">
        <f t="shared" si="2"/>
        <v>1.7421602787456445E-2</v>
      </c>
      <c r="L93" s="59" t="s">
        <v>19</v>
      </c>
      <c r="M93" s="64">
        <v>20.986438582098046</v>
      </c>
      <c r="N93" s="64">
        <v>53.262876467780593</v>
      </c>
      <c r="O93" s="64">
        <v>25.750684950121361</v>
      </c>
      <c r="P93" s="36"/>
      <c r="Q93" s="59"/>
      <c r="R93" s="63"/>
      <c r="S93" s="63"/>
      <c r="T93" s="63"/>
      <c r="U93" s="39"/>
      <c r="V93" s="39"/>
      <c r="W93" s="39"/>
      <c r="X93" s="39"/>
      <c r="Y93" s="39"/>
      <c r="Z93" s="39"/>
      <c r="AA93" s="25"/>
    </row>
    <row r="94" spans="1:27">
      <c r="A94" s="59" t="s">
        <v>39</v>
      </c>
      <c r="B94" s="42">
        <v>45312</v>
      </c>
      <c r="C94" s="42">
        <v>36504</v>
      </c>
      <c r="D94" s="42">
        <v>8473</v>
      </c>
      <c r="E94" s="42">
        <v>334</v>
      </c>
      <c r="F94" s="32"/>
      <c r="G94" s="59" t="s">
        <v>39</v>
      </c>
      <c r="H94" s="64">
        <f t="shared" si="0"/>
        <v>80.561440677966104</v>
      </c>
      <c r="I94" s="64">
        <f t="shared" si="1"/>
        <v>18.699240819209038</v>
      </c>
      <c r="J94" s="64">
        <f t="shared" si="2"/>
        <v>0.73711158192090398</v>
      </c>
      <c r="L94" s="59" t="s">
        <v>45</v>
      </c>
      <c r="M94" s="64">
        <v>18.987220894025842</v>
      </c>
      <c r="N94" s="64">
        <v>60.14126249518268</v>
      </c>
      <c r="O94" s="64">
        <v>20.87151661079147</v>
      </c>
      <c r="P94" s="36"/>
      <c r="Q94" s="59" t="s">
        <v>39</v>
      </c>
      <c r="R94" s="63">
        <v>80.561440677966104</v>
      </c>
      <c r="S94" s="63">
        <v>18.699240819209038</v>
      </c>
      <c r="T94" s="63">
        <v>0.73711158192090398</v>
      </c>
      <c r="U94" s="68"/>
      <c r="V94" s="39"/>
      <c r="W94" s="39"/>
      <c r="X94" s="25"/>
      <c r="Y94" s="25"/>
      <c r="Z94" s="25"/>
      <c r="AA94" s="25"/>
    </row>
    <row r="95" spans="1:27">
      <c r="A95" s="59" t="s">
        <v>40</v>
      </c>
      <c r="B95" s="42">
        <v>169030</v>
      </c>
      <c r="C95" s="42">
        <v>39956</v>
      </c>
      <c r="D95" s="42">
        <v>126479</v>
      </c>
      <c r="E95" s="42">
        <v>2595</v>
      </c>
      <c r="F95" s="32"/>
      <c r="G95" s="59" t="s">
        <v>40</v>
      </c>
      <c r="H95" s="64">
        <f t="shared" si="0"/>
        <v>23.638407383304738</v>
      </c>
      <c r="I95" s="64">
        <f t="shared" si="1"/>
        <v>74.826362184227662</v>
      </c>
      <c r="J95" s="64">
        <f t="shared" si="2"/>
        <v>1.5352304324676092</v>
      </c>
      <c r="L95" s="59" t="s">
        <v>84</v>
      </c>
      <c r="M95" s="64">
        <v>16.546427870736288</v>
      </c>
      <c r="N95" s="64">
        <v>82.409634051776493</v>
      </c>
      <c r="O95" s="64">
        <v>1.043938077487224</v>
      </c>
      <c r="P95" s="36"/>
      <c r="Q95" s="59" t="s">
        <v>40</v>
      </c>
      <c r="R95" s="63">
        <v>23.638407383304738</v>
      </c>
      <c r="S95" s="63">
        <v>74.826362184227662</v>
      </c>
      <c r="T95" s="63">
        <v>1.5352304324676092</v>
      </c>
      <c r="U95" s="68"/>
      <c r="V95" s="39"/>
      <c r="W95" s="39"/>
      <c r="X95" s="25"/>
      <c r="Y95" s="25"/>
      <c r="Z95" s="25"/>
      <c r="AA95" s="25"/>
    </row>
    <row r="96" spans="1:27">
      <c r="A96" s="59" t="s">
        <v>86</v>
      </c>
      <c r="B96" s="42">
        <v>3711</v>
      </c>
      <c r="C96" s="42">
        <v>3052</v>
      </c>
      <c r="D96" s="42">
        <v>0</v>
      </c>
      <c r="E96" s="42">
        <v>659</v>
      </c>
      <c r="F96" s="32"/>
      <c r="G96" s="59" t="s">
        <v>86</v>
      </c>
      <c r="H96" s="64">
        <f t="shared" si="0"/>
        <v>82.241983292912963</v>
      </c>
      <c r="I96" s="64">
        <f t="shared" si="1"/>
        <v>0</v>
      </c>
      <c r="J96" s="64">
        <f t="shared" si="2"/>
        <v>17.758016707087037</v>
      </c>
      <c r="L96" s="59" t="s">
        <v>33</v>
      </c>
      <c r="M96" s="64">
        <v>13.135098110318708</v>
      </c>
      <c r="N96" s="64">
        <v>80.639832386478105</v>
      </c>
      <c r="O96" s="64">
        <v>6.2250695032031915</v>
      </c>
      <c r="P96" s="36"/>
      <c r="Q96" s="59" t="s">
        <v>38</v>
      </c>
      <c r="R96" s="63">
        <v>10.940766550522648</v>
      </c>
      <c r="S96" s="63">
        <v>89.024390243902445</v>
      </c>
      <c r="T96" s="63">
        <v>1.7421602787456445E-2</v>
      </c>
      <c r="U96" s="68"/>
      <c r="V96" s="39"/>
      <c r="W96" s="39"/>
      <c r="X96" s="25"/>
      <c r="Y96" s="25"/>
      <c r="Z96" s="25"/>
      <c r="AA96" s="25"/>
    </row>
    <row r="97" spans="1:27">
      <c r="A97" s="59" t="s">
        <v>41</v>
      </c>
      <c r="B97" s="42">
        <v>21266</v>
      </c>
      <c r="C97" s="42">
        <v>10647</v>
      </c>
      <c r="D97" s="42">
        <v>5350</v>
      </c>
      <c r="E97" s="42">
        <v>5268</v>
      </c>
      <c r="F97" s="32"/>
      <c r="G97" s="59" t="s">
        <v>41</v>
      </c>
      <c r="H97" s="64">
        <f t="shared" si="0"/>
        <v>50.065832784726794</v>
      </c>
      <c r="I97" s="64">
        <f t="shared" si="1"/>
        <v>25.157528449167689</v>
      </c>
      <c r="J97" s="64">
        <f t="shared" si="2"/>
        <v>24.771936424339323</v>
      </c>
      <c r="L97" s="59" t="s">
        <v>38</v>
      </c>
      <c r="M97" s="64">
        <v>10.940766550522648</v>
      </c>
      <c r="N97" s="64">
        <v>89.024390243902445</v>
      </c>
      <c r="O97" s="64">
        <v>1.7421602787456445E-2</v>
      </c>
      <c r="P97" s="36"/>
      <c r="Q97" s="59"/>
      <c r="R97" s="63"/>
      <c r="S97" s="63"/>
      <c r="T97" s="63"/>
      <c r="U97" s="68"/>
      <c r="V97" s="39"/>
      <c r="W97" s="39"/>
      <c r="X97" s="25"/>
      <c r="Y97" s="25"/>
      <c r="Z97" s="25"/>
      <c r="AA97" s="25"/>
    </row>
    <row r="98" spans="1:27" ht="12" customHeight="1">
      <c r="A98" s="59" t="s">
        <v>42</v>
      </c>
      <c r="B98" s="42">
        <v>551718</v>
      </c>
      <c r="C98" s="42">
        <v>330961</v>
      </c>
      <c r="D98" s="42">
        <v>14796</v>
      </c>
      <c r="E98" s="42">
        <v>205961</v>
      </c>
      <c r="F98" s="32"/>
      <c r="G98" s="59" t="s">
        <v>42</v>
      </c>
      <c r="H98" s="64">
        <f t="shared" si="0"/>
        <v>59.987348609253274</v>
      </c>
      <c r="I98" s="64">
        <f t="shared" si="1"/>
        <v>2.6818048350787902</v>
      </c>
      <c r="J98" s="64">
        <f t="shared" si="2"/>
        <v>37.330846555667932</v>
      </c>
      <c r="L98" s="59" t="s">
        <v>16</v>
      </c>
      <c r="M98" s="64">
        <v>6.1729229770662055</v>
      </c>
      <c r="N98" s="64">
        <v>93.74053440069234</v>
      </c>
      <c r="O98" s="64">
        <v>8.6542622241453912E-2</v>
      </c>
      <c r="P98" s="36"/>
      <c r="Q98" s="59" t="s">
        <v>37</v>
      </c>
      <c r="R98" s="63">
        <v>32.361874693810897</v>
      </c>
      <c r="S98" s="63">
        <v>66.511784878340862</v>
      </c>
      <c r="T98" s="63">
        <v>1.1239453486473245</v>
      </c>
      <c r="U98" s="68"/>
      <c r="V98" s="32"/>
      <c r="W98" s="32"/>
    </row>
    <row r="99" spans="1:27" ht="12" customHeight="1">
      <c r="F99" s="32"/>
      <c r="G99" s="32"/>
      <c r="H99" s="32"/>
      <c r="I99" s="32"/>
      <c r="J99" s="32"/>
      <c r="P99" s="36"/>
      <c r="Q99" s="59"/>
      <c r="R99" s="63"/>
      <c r="S99" s="63"/>
      <c r="T99" s="63"/>
      <c r="U99" s="68"/>
      <c r="V99" s="32"/>
      <c r="W99" s="32"/>
    </row>
    <row r="100" spans="1:27" ht="12" customHeight="1">
      <c r="A100" s="44" t="s">
        <v>43</v>
      </c>
      <c r="C100" s="32"/>
      <c r="D100" s="32"/>
      <c r="E100" s="32"/>
      <c r="F100" s="32"/>
      <c r="G100" s="32"/>
      <c r="H100" s="32"/>
      <c r="I100" s="32"/>
      <c r="J100" s="32"/>
      <c r="K100" s="32"/>
      <c r="L100" s="32"/>
      <c r="M100" s="60"/>
      <c r="N100" s="60"/>
      <c r="O100" s="60"/>
      <c r="P100" s="36"/>
      <c r="Q100" s="59" t="s">
        <v>86</v>
      </c>
      <c r="R100" s="63">
        <v>82.241983292912963</v>
      </c>
      <c r="S100" s="63">
        <v>0</v>
      </c>
      <c r="T100" s="63">
        <v>17.758016707087037</v>
      </c>
      <c r="U100" s="68"/>
      <c r="V100" s="32"/>
      <c r="W100" s="32"/>
    </row>
    <row r="101" spans="1:27">
      <c r="A101" s="44" t="s">
        <v>17</v>
      </c>
      <c r="B101" s="44" t="s">
        <v>44</v>
      </c>
      <c r="F101" s="32"/>
      <c r="G101" s="32"/>
      <c r="H101" s="32"/>
      <c r="I101" s="32"/>
      <c r="J101" s="32"/>
      <c r="M101" s="32"/>
      <c r="N101" s="32"/>
      <c r="O101" s="32"/>
      <c r="P101" s="32"/>
      <c r="Q101" s="59" t="s">
        <v>42</v>
      </c>
      <c r="R101" s="63">
        <v>59.987348609253274</v>
      </c>
      <c r="S101" s="63">
        <v>2.6818048350787902</v>
      </c>
      <c r="T101" s="63">
        <v>37.330846555667932</v>
      </c>
      <c r="U101" s="68"/>
      <c r="V101" s="32"/>
      <c r="W101" s="32"/>
    </row>
    <row r="102" spans="1:27">
      <c r="A102" s="44"/>
      <c r="F102" s="32"/>
      <c r="G102" s="32"/>
      <c r="H102" s="32"/>
      <c r="I102" s="32"/>
      <c r="M102" s="32"/>
      <c r="N102" s="32"/>
      <c r="O102" s="32"/>
      <c r="P102" s="32"/>
      <c r="Q102" s="59" t="s">
        <v>41</v>
      </c>
      <c r="R102" s="63">
        <v>50.065832784726794</v>
      </c>
      <c r="S102" s="63">
        <v>25.157528449167689</v>
      </c>
      <c r="T102" s="63">
        <v>24.771936424339323</v>
      </c>
      <c r="U102" s="68"/>
      <c r="V102" s="32"/>
      <c r="W102" s="32"/>
    </row>
    <row r="103" spans="1:27" ht="12">
      <c r="M103" s="32"/>
      <c r="N103" s="32"/>
      <c r="O103" s="32"/>
      <c r="P103" s="32"/>
      <c r="Q103" s="73" t="s">
        <v>67</v>
      </c>
      <c r="R103" s="32"/>
      <c r="S103" s="32"/>
      <c r="T103" s="32"/>
      <c r="U103" s="32"/>
      <c r="V103" s="32"/>
      <c r="W103" s="32"/>
    </row>
    <row r="104" spans="1:27">
      <c r="M104" s="32"/>
      <c r="N104" s="32"/>
      <c r="O104" s="32"/>
      <c r="P104" s="32"/>
      <c r="Q104" s="32"/>
      <c r="R104" s="32"/>
      <c r="S104" s="32"/>
      <c r="T104" s="32"/>
      <c r="U104" s="32"/>
      <c r="V104" s="32"/>
      <c r="W104" s="32"/>
    </row>
    <row r="105" spans="1:27">
      <c r="R105" s="32"/>
      <c r="S105" s="32"/>
      <c r="T105" s="32"/>
      <c r="U105" s="32"/>
      <c r="V105" s="32"/>
      <c r="W105" s="32"/>
    </row>
    <row r="106" spans="1:27">
      <c r="R106" s="32"/>
      <c r="S106" s="32"/>
      <c r="T106" s="32"/>
      <c r="U106" s="32"/>
      <c r="V106" s="32"/>
      <c r="W106" s="32"/>
    </row>
    <row r="107" spans="1:27">
      <c r="U107" s="32"/>
      <c r="V107" s="32"/>
      <c r="W107" s="32"/>
    </row>
  </sheetData>
  <sortState ref="L64:O98">
    <sortCondition descending="1" ref="M64:M98"/>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sheetPr>
  <dimension ref="A2:AT230"/>
  <sheetViews>
    <sheetView showGridLines="0" zoomScaleNormal="100" workbookViewId="0"/>
  </sheetViews>
  <sheetFormatPr defaultColWidth="11.7265625" defaultRowHeight="11.5"/>
  <cols>
    <col min="1" max="1" width="11.7265625" style="1"/>
    <col min="2" max="2" width="12.26953125" style="1" customWidth="1"/>
    <col min="3" max="5" width="11.7265625" style="1"/>
    <col min="6" max="6" width="14.81640625" style="1" bestFit="1" customWidth="1"/>
    <col min="7" max="9" width="11.7265625" style="1"/>
    <col min="10" max="10" width="12.453125" style="1" customWidth="1"/>
    <col min="11" max="16384" width="11.7265625" style="1"/>
  </cols>
  <sheetData>
    <row r="2" spans="3:10">
      <c r="C2" s="9"/>
      <c r="D2" s="9"/>
      <c r="E2" s="9"/>
      <c r="F2" s="9"/>
      <c r="G2" s="9"/>
      <c r="H2" s="9"/>
      <c r="I2" s="9"/>
      <c r="J2" s="9"/>
    </row>
    <row r="3" spans="3:10">
      <c r="C3" s="6"/>
      <c r="D3" s="6"/>
      <c r="E3" s="6"/>
      <c r="F3" s="6"/>
      <c r="G3" s="6"/>
      <c r="H3" s="6"/>
    </row>
    <row r="36" spans="2:16">
      <c r="P36" s="11"/>
    </row>
    <row r="37" spans="2:16">
      <c r="P37" s="11"/>
    </row>
    <row r="38" spans="2:16">
      <c r="P38" s="11"/>
    </row>
    <row r="39" spans="2:16">
      <c r="P39" s="11"/>
    </row>
    <row r="40" spans="2:16">
      <c r="P40" s="11"/>
    </row>
    <row r="41" spans="2:16">
      <c r="P41" s="11"/>
    </row>
    <row r="42" spans="2:16">
      <c r="P42" s="11"/>
    </row>
    <row r="43" spans="2:16">
      <c r="P43" s="11"/>
    </row>
    <row r="44" spans="2:16" ht="15" customHeight="1">
      <c r="N44" s="13"/>
      <c r="P44" s="11"/>
    </row>
    <row r="46" spans="2:16">
      <c r="B46" s="13"/>
      <c r="C46" s="13"/>
      <c r="D46" s="13"/>
      <c r="E46" s="13"/>
      <c r="F46" s="13"/>
      <c r="G46" s="13"/>
      <c r="H46" s="13"/>
      <c r="I46" s="13"/>
    </row>
    <row r="47" spans="2:16">
      <c r="B47" s="13"/>
      <c r="C47" s="13"/>
      <c r="D47" s="13"/>
      <c r="E47" s="13"/>
      <c r="F47" s="13"/>
      <c r="G47" s="13"/>
      <c r="H47" s="13"/>
      <c r="I47" s="13"/>
    </row>
    <row r="48" spans="2:16">
      <c r="B48" s="13"/>
      <c r="C48" s="13"/>
      <c r="D48" s="13"/>
      <c r="E48" s="13"/>
      <c r="F48" s="13"/>
      <c r="G48" s="13"/>
      <c r="H48" s="13"/>
      <c r="I48" s="13"/>
    </row>
    <row r="49" spans="2:9">
      <c r="B49" s="13"/>
      <c r="C49" s="13"/>
      <c r="D49" s="13"/>
      <c r="E49" s="13"/>
      <c r="F49" s="13"/>
      <c r="G49" s="13"/>
      <c r="H49" s="13"/>
      <c r="I49" s="13"/>
    </row>
    <row r="50" spans="2:9">
      <c r="B50" s="13"/>
      <c r="C50" s="13"/>
      <c r="D50" s="13"/>
      <c r="E50" s="13"/>
      <c r="F50" s="13"/>
      <c r="G50" s="13"/>
      <c r="H50" s="13"/>
      <c r="I50" s="13"/>
    </row>
    <row r="51" spans="2:9">
      <c r="B51" s="13"/>
      <c r="C51" s="13"/>
      <c r="D51" s="13"/>
      <c r="E51" s="13"/>
      <c r="F51" s="13"/>
      <c r="G51" s="13"/>
      <c r="H51" s="13"/>
      <c r="I51" s="13"/>
    </row>
    <row r="52" spans="2:9">
      <c r="B52" s="13"/>
      <c r="C52" s="13"/>
      <c r="D52" s="13"/>
      <c r="E52" s="13"/>
      <c r="F52" s="13"/>
      <c r="G52" s="13"/>
      <c r="H52" s="13"/>
      <c r="I52" s="13"/>
    </row>
    <row r="53" spans="2:9">
      <c r="B53" s="13"/>
      <c r="C53" s="13"/>
      <c r="D53" s="13"/>
      <c r="E53" s="13"/>
      <c r="F53" s="13"/>
      <c r="G53" s="13"/>
      <c r="H53" s="13"/>
      <c r="I53" s="13"/>
    </row>
    <row r="54" spans="2:9">
      <c r="B54" s="13"/>
      <c r="C54" s="13"/>
      <c r="D54" s="13"/>
      <c r="E54" s="13"/>
      <c r="F54" s="13"/>
      <c r="G54" s="13"/>
      <c r="H54" s="13"/>
      <c r="I54" s="13"/>
    </row>
    <row r="55" spans="2:9">
      <c r="B55" s="13"/>
      <c r="C55" s="13"/>
      <c r="D55" s="13"/>
      <c r="E55" s="13"/>
      <c r="F55" s="13"/>
      <c r="G55" s="13"/>
      <c r="H55" s="13"/>
      <c r="I55" s="13"/>
    </row>
    <row r="56" spans="2:9">
      <c r="C56" s="13"/>
      <c r="D56" s="13"/>
      <c r="E56" s="13"/>
      <c r="F56" s="13"/>
      <c r="G56" s="13"/>
      <c r="H56" s="13"/>
      <c r="I56" s="13"/>
    </row>
    <row r="57" spans="2:9">
      <c r="C57" s="13"/>
      <c r="D57" s="13"/>
      <c r="E57" s="13"/>
      <c r="F57" s="13"/>
      <c r="G57" s="13"/>
      <c r="H57" s="13"/>
      <c r="I57" s="13"/>
    </row>
    <row r="58" spans="2:9">
      <c r="B58" s="13"/>
      <c r="C58" s="13"/>
      <c r="D58" s="13"/>
      <c r="E58" s="13"/>
      <c r="F58" s="13"/>
      <c r="G58" s="13"/>
      <c r="H58" s="13"/>
      <c r="I58" s="13"/>
    </row>
    <row r="59" spans="2:9">
      <c r="B59" s="13"/>
      <c r="C59" s="13"/>
      <c r="D59" s="13"/>
      <c r="E59" s="13"/>
      <c r="F59" s="13"/>
      <c r="G59" s="13"/>
      <c r="H59" s="13"/>
      <c r="I59" s="13"/>
    </row>
    <row r="60" spans="2:9">
      <c r="B60" s="13"/>
      <c r="C60" s="13"/>
      <c r="D60" s="13"/>
      <c r="E60" s="13"/>
      <c r="F60" s="13"/>
      <c r="G60" s="13"/>
      <c r="H60" s="13"/>
      <c r="I60" s="13"/>
    </row>
    <row r="61" spans="2:9">
      <c r="B61" s="13"/>
      <c r="C61" s="13"/>
      <c r="D61" s="13"/>
      <c r="E61" s="13"/>
      <c r="F61" s="13"/>
      <c r="G61" s="13"/>
      <c r="H61" s="13"/>
      <c r="I61" s="13"/>
    </row>
    <row r="62" spans="2:9">
      <c r="B62" s="13"/>
      <c r="C62" s="13"/>
      <c r="D62" s="13"/>
      <c r="E62" s="13"/>
      <c r="F62" s="13"/>
      <c r="G62" s="13"/>
      <c r="H62" s="13"/>
      <c r="I62" s="13"/>
    </row>
    <row r="63" spans="2:9">
      <c r="B63" s="13"/>
      <c r="C63" s="13"/>
      <c r="D63" s="13"/>
      <c r="E63" s="13"/>
      <c r="F63" s="13"/>
      <c r="G63" s="13"/>
      <c r="H63" s="13"/>
      <c r="I63" s="13"/>
    </row>
    <row r="64" spans="2:9">
      <c r="B64" s="13"/>
      <c r="C64" s="13"/>
      <c r="D64" s="13"/>
      <c r="E64" s="13"/>
      <c r="F64" s="13"/>
      <c r="G64" s="13"/>
      <c r="H64" s="13"/>
      <c r="I64" s="13"/>
    </row>
    <row r="65" spans="2:9">
      <c r="B65" s="13"/>
      <c r="C65" s="13"/>
      <c r="D65" s="13"/>
      <c r="E65" s="13"/>
      <c r="F65" s="13"/>
      <c r="G65" s="13"/>
      <c r="H65" s="13"/>
      <c r="I65" s="13"/>
    </row>
    <row r="66" spans="2:9">
      <c r="B66" s="13"/>
      <c r="C66" s="13"/>
      <c r="D66" s="13"/>
      <c r="E66" s="13"/>
      <c r="F66" s="13"/>
      <c r="G66" s="13"/>
      <c r="H66" s="13"/>
      <c r="I66" s="13"/>
    </row>
    <row r="67" spans="2:9">
      <c r="B67" s="13"/>
      <c r="C67" s="13"/>
      <c r="D67" s="13"/>
      <c r="E67" s="13"/>
      <c r="F67" s="13"/>
      <c r="G67" s="13"/>
      <c r="H67" s="13"/>
      <c r="I67" s="13"/>
    </row>
    <row r="68" spans="2:9">
      <c r="B68" s="13"/>
      <c r="C68" s="13"/>
      <c r="D68" s="13"/>
      <c r="E68" s="13"/>
      <c r="F68" s="13"/>
      <c r="G68" s="13"/>
      <c r="H68" s="13"/>
      <c r="I68" s="13"/>
    </row>
    <row r="69" spans="2:9">
      <c r="B69" s="13"/>
      <c r="C69" s="13"/>
      <c r="D69" s="13"/>
      <c r="E69" s="13"/>
      <c r="F69" s="13"/>
      <c r="G69" s="13"/>
      <c r="H69" s="13"/>
      <c r="I69" s="13"/>
    </row>
    <row r="70" spans="2:9">
      <c r="B70" s="13"/>
      <c r="C70" s="13"/>
      <c r="D70" s="13"/>
      <c r="E70" s="13"/>
      <c r="F70" s="13"/>
      <c r="G70" s="13"/>
      <c r="H70" s="13"/>
      <c r="I70" s="13"/>
    </row>
    <row r="71" spans="2:9">
      <c r="B71" s="13"/>
      <c r="C71" s="13"/>
      <c r="D71" s="13"/>
      <c r="E71" s="13"/>
      <c r="F71" s="13"/>
      <c r="G71" s="13"/>
      <c r="H71" s="13"/>
      <c r="I71" s="13"/>
    </row>
    <row r="72" spans="2:9">
      <c r="B72" s="13"/>
      <c r="C72" s="13"/>
      <c r="D72" s="13"/>
      <c r="E72" s="13"/>
      <c r="F72" s="13"/>
      <c r="G72" s="13"/>
      <c r="H72" s="13"/>
      <c r="I72" s="13"/>
    </row>
    <row r="73" spans="2:9">
      <c r="B73" s="13"/>
      <c r="C73" s="13"/>
      <c r="D73" s="13"/>
      <c r="E73" s="13"/>
      <c r="F73" s="13"/>
      <c r="G73" s="13"/>
      <c r="H73" s="13"/>
      <c r="I73" s="13"/>
    </row>
    <row r="74" spans="2:9">
      <c r="B74" s="13"/>
      <c r="C74" s="13"/>
      <c r="D74" s="13"/>
      <c r="E74" s="13"/>
      <c r="F74" s="13"/>
      <c r="G74" s="13"/>
      <c r="H74" s="13"/>
      <c r="I74" s="13"/>
    </row>
    <row r="75" spans="2:9">
      <c r="B75" s="13"/>
      <c r="C75" s="13"/>
      <c r="D75" s="13"/>
      <c r="E75" s="13"/>
      <c r="F75" s="13"/>
      <c r="G75" s="13"/>
      <c r="H75" s="13"/>
      <c r="I75" s="13"/>
    </row>
    <row r="76" spans="2:9">
      <c r="B76" s="13"/>
      <c r="C76" s="13"/>
      <c r="D76" s="13"/>
      <c r="E76" s="13"/>
      <c r="F76" s="13"/>
      <c r="G76" s="13"/>
      <c r="H76" s="13"/>
      <c r="I76" s="13"/>
    </row>
    <row r="77" spans="2:9">
      <c r="B77" s="13"/>
      <c r="C77" s="13"/>
      <c r="D77" s="13"/>
      <c r="E77" s="13"/>
      <c r="F77" s="13"/>
      <c r="G77" s="13"/>
      <c r="H77" s="13"/>
      <c r="I77" s="13"/>
    </row>
    <row r="78" spans="2:9">
      <c r="B78" s="13"/>
      <c r="C78" s="13"/>
      <c r="D78" s="13"/>
      <c r="E78" s="13"/>
      <c r="F78" s="13"/>
      <c r="G78" s="13"/>
      <c r="H78" s="13"/>
      <c r="I78" s="13"/>
    </row>
    <row r="79" spans="2:9">
      <c r="B79" s="13"/>
      <c r="C79" s="13"/>
      <c r="D79" s="13"/>
      <c r="E79" s="13"/>
      <c r="F79" s="13"/>
      <c r="G79" s="13"/>
      <c r="H79" s="13"/>
      <c r="I79" s="13"/>
    </row>
    <row r="85" spans="1:1" ht="12">
      <c r="A85" s="73"/>
    </row>
    <row r="86" spans="1:1" ht="12">
      <c r="A86" s="73"/>
    </row>
    <row r="87" spans="1:1" ht="12">
      <c r="A87" s="73"/>
    </row>
    <row r="88" spans="1:1">
      <c r="A88" s="83" t="s">
        <v>98</v>
      </c>
    </row>
    <row r="89" spans="1:1">
      <c r="A89" s="6" t="s">
        <v>65</v>
      </c>
    </row>
    <row r="91" spans="1:1">
      <c r="A91" s="1" t="s">
        <v>139</v>
      </c>
    </row>
    <row r="92" spans="1:1" ht="12">
      <c r="A92" s="73" t="s">
        <v>83</v>
      </c>
    </row>
    <row r="94" spans="1:1">
      <c r="A94" s="1" t="s">
        <v>82</v>
      </c>
    </row>
    <row r="95" spans="1:1" s="13" customFormat="1">
      <c r="A95" s="13" t="s">
        <v>105</v>
      </c>
    </row>
    <row r="96" spans="1:1" s="13" customFormat="1">
      <c r="A96" s="13" t="s">
        <v>106</v>
      </c>
    </row>
    <row r="97" spans="1:46" s="13" customFormat="1">
      <c r="A97" s="13" t="s">
        <v>107</v>
      </c>
    </row>
    <row r="98" spans="1:46" s="13" customFormat="1">
      <c r="A98" s="13" t="s">
        <v>109</v>
      </c>
    </row>
    <row r="99" spans="1:46" s="13" customFormat="1">
      <c r="A99" s="13" t="s">
        <v>108</v>
      </c>
    </row>
    <row r="100" spans="1:46" s="13" customFormat="1"/>
    <row r="101" spans="1:46" s="13" customFormat="1">
      <c r="A101" s="53" t="s">
        <v>72</v>
      </c>
    </row>
    <row r="102" spans="1:46" s="13" customFormat="1">
      <c r="A102" s="44" t="s">
        <v>71</v>
      </c>
      <c r="B102" s="1"/>
      <c r="C102" s="1"/>
      <c r="D102" s="1"/>
      <c r="E102" s="1"/>
      <c r="F102" s="1"/>
      <c r="G102" s="1"/>
      <c r="H102" s="1"/>
      <c r="I102" s="44" t="s">
        <v>87</v>
      </c>
      <c r="J102" s="1"/>
      <c r="K102" s="1"/>
      <c r="M102" s="10"/>
      <c r="N102" s="35"/>
      <c r="O102" s="35"/>
      <c r="Q102" s="10"/>
      <c r="R102" s="35"/>
      <c r="S102" s="35"/>
      <c r="Y102" s="24"/>
      <c r="Z102" s="39"/>
    </row>
    <row r="104" spans="1:46" s="13" customFormat="1">
      <c r="A104" s="44" t="s">
        <v>0</v>
      </c>
      <c r="B104" s="43">
        <v>44208.784895833334</v>
      </c>
      <c r="I104" s="44" t="s">
        <v>0</v>
      </c>
      <c r="J104" s="43">
        <v>44204.278402777782</v>
      </c>
      <c r="M104" s="10"/>
      <c r="N104" s="89"/>
      <c r="O104" s="35"/>
      <c r="Q104" s="10"/>
      <c r="R104" s="89"/>
      <c r="S104" s="35"/>
      <c r="Y104" s="24"/>
      <c r="Z104" s="90"/>
    </row>
    <row r="105" spans="1:46" s="13" customFormat="1">
      <c r="A105" s="44" t="s">
        <v>1</v>
      </c>
      <c r="B105" s="43">
        <v>44211.324042835651</v>
      </c>
      <c r="I105" s="44" t="s">
        <v>1</v>
      </c>
      <c r="J105" s="43">
        <v>44211.324042835651</v>
      </c>
      <c r="M105" s="10"/>
      <c r="N105" s="89"/>
      <c r="O105" s="35"/>
      <c r="Q105" s="10"/>
      <c r="R105" s="89"/>
      <c r="S105" s="35"/>
      <c r="Y105" s="24"/>
      <c r="Z105" s="90"/>
    </row>
    <row r="106" spans="1:46">
      <c r="A106" s="44" t="s">
        <v>2</v>
      </c>
      <c r="B106" s="44" t="s">
        <v>3</v>
      </c>
      <c r="I106" s="44" t="s">
        <v>2</v>
      </c>
      <c r="J106" s="44" t="s">
        <v>3</v>
      </c>
      <c r="M106" s="10"/>
      <c r="N106" s="10"/>
      <c r="O106" s="11"/>
      <c r="Q106" s="10"/>
      <c r="R106" s="10"/>
      <c r="S106" s="11"/>
      <c r="Y106" s="24"/>
      <c r="Z106" s="24"/>
    </row>
    <row r="108" spans="1:46">
      <c r="A108" s="44" t="s">
        <v>47</v>
      </c>
      <c r="B108" s="44" t="s">
        <v>102</v>
      </c>
      <c r="I108" s="44" t="s">
        <v>47</v>
      </c>
      <c r="J108" s="44" t="s">
        <v>102</v>
      </c>
      <c r="M108" s="10"/>
      <c r="N108" s="10"/>
      <c r="O108" s="11"/>
      <c r="Q108" s="10"/>
      <c r="R108" s="10"/>
      <c r="S108" s="11"/>
    </row>
    <row r="109" spans="1:46">
      <c r="A109" s="44" t="s">
        <v>59</v>
      </c>
      <c r="B109" s="44" t="s">
        <v>60</v>
      </c>
      <c r="I109" s="44" t="s">
        <v>4</v>
      </c>
      <c r="J109" s="44" t="s">
        <v>55</v>
      </c>
      <c r="M109" s="10"/>
      <c r="N109" s="10"/>
      <c r="O109" s="11"/>
      <c r="Q109" s="10"/>
      <c r="R109" s="10"/>
      <c r="S109" s="11"/>
      <c r="Y109" s="2"/>
      <c r="Z109" s="2"/>
      <c r="AA109" s="3"/>
      <c r="AB109" s="3"/>
      <c r="AC109" s="3"/>
      <c r="AD109" s="3"/>
      <c r="AE109" s="3"/>
    </row>
    <row r="110" spans="1:46">
      <c r="A110" s="44" t="s">
        <v>4</v>
      </c>
      <c r="B110" s="44" t="s">
        <v>88</v>
      </c>
      <c r="E110" s="44" t="s">
        <v>4</v>
      </c>
      <c r="F110" s="65" t="s">
        <v>55</v>
      </c>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row>
    <row r="111" spans="1:46">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row>
    <row r="112" spans="1:46">
      <c r="A112" s="59" t="s">
        <v>63</v>
      </c>
      <c r="B112" s="59" t="s">
        <v>56</v>
      </c>
      <c r="C112" s="59" t="s">
        <v>64</v>
      </c>
      <c r="E112" s="59" t="s">
        <v>63</v>
      </c>
      <c r="F112" s="59" t="s">
        <v>56</v>
      </c>
      <c r="G112" s="59" t="s">
        <v>64</v>
      </c>
      <c r="I112" s="59" t="s">
        <v>63</v>
      </c>
      <c r="J112" s="59" t="s">
        <v>56</v>
      </c>
      <c r="K112" s="59" t="s">
        <v>64</v>
      </c>
      <c r="L112" s="11"/>
      <c r="M112" s="59" t="s">
        <v>63</v>
      </c>
      <c r="N112" s="59" t="s">
        <v>79</v>
      </c>
      <c r="O112" s="59" t="s">
        <v>80</v>
      </c>
      <c r="P112" s="11"/>
      <c r="Q112" s="59"/>
      <c r="R112" s="61" t="s">
        <v>56</v>
      </c>
      <c r="S112" s="11"/>
      <c r="T112" s="59"/>
      <c r="U112" s="61" t="s">
        <v>64</v>
      </c>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row>
    <row r="113" spans="1:46">
      <c r="A113" s="59" t="s">
        <v>10</v>
      </c>
      <c r="B113" s="64">
        <v>2373.1</v>
      </c>
      <c r="C113" s="64">
        <v>537.96</v>
      </c>
      <c r="D113" s="81"/>
      <c r="E113" s="59" t="s">
        <v>10</v>
      </c>
      <c r="F113" s="42">
        <f>IF(B113=":",":",B113*1000)</f>
        <v>2373100</v>
      </c>
      <c r="G113" s="42">
        <f>IF(C113=":",":",C113*1000)</f>
        <v>537960</v>
      </c>
      <c r="H113" s="81"/>
      <c r="I113" s="59" t="s">
        <v>10</v>
      </c>
      <c r="J113" s="42">
        <v>107690</v>
      </c>
      <c r="K113" s="42">
        <v>22449</v>
      </c>
      <c r="L113" s="11"/>
      <c r="M113" s="59" t="s">
        <v>10</v>
      </c>
      <c r="N113" s="66">
        <f>IF(OR(F113=":",J113=":"),":",100*(J113/F113))</f>
        <v>4.5379461463907971</v>
      </c>
      <c r="O113" s="66">
        <f>IF(OR(G113=":",K113=":"),":",100*(K113/G113))</f>
        <v>4.172986839170199</v>
      </c>
      <c r="P113" s="11"/>
      <c r="Q113" s="59" t="s">
        <v>18</v>
      </c>
      <c r="R113" s="66">
        <v>26.907358490566036</v>
      </c>
      <c r="S113" s="11"/>
      <c r="T113" s="59" t="s">
        <v>30</v>
      </c>
      <c r="U113" s="66">
        <v>22.014425553838226</v>
      </c>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row>
    <row r="114" spans="1:46">
      <c r="A114" s="59" t="s">
        <v>11</v>
      </c>
      <c r="B114" s="64">
        <v>527.19000000000005</v>
      </c>
      <c r="C114" s="64">
        <v>226.69</v>
      </c>
      <c r="D114" s="81"/>
      <c r="E114" s="59" t="s">
        <v>11</v>
      </c>
      <c r="F114" s="42">
        <f t="shared" ref="F114:F139" si="0">IF(B114=":",":",B114*1000)</f>
        <v>527190</v>
      </c>
      <c r="G114" s="42">
        <f t="shared" ref="G114:G139" si="1">IF(C114=":",":",C114*1000)</f>
        <v>226690</v>
      </c>
      <c r="H114" s="81"/>
      <c r="I114" s="59" t="s">
        <v>11</v>
      </c>
      <c r="J114" s="42">
        <v>9402</v>
      </c>
      <c r="K114" s="42">
        <v>3033</v>
      </c>
      <c r="L114" s="11"/>
      <c r="M114" s="59" t="s">
        <v>11</v>
      </c>
      <c r="N114" s="66">
        <f t="shared" ref="N114:N139" si="2">IF(OR(F114=":",J114=":"),":",100*(J114/F114))</f>
        <v>1.7834177431286635</v>
      </c>
      <c r="O114" s="66">
        <f t="shared" ref="O114:O139" si="3">IF(OR(G114=":",K114=":"),":",100*(K114/G114))</f>
        <v>1.3379505050950637</v>
      </c>
      <c r="P114" s="11"/>
      <c r="Q114" s="59" t="s">
        <v>24</v>
      </c>
      <c r="R114" s="66">
        <v>25.053374481432762</v>
      </c>
      <c r="S114" s="11"/>
      <c r="T114" s="59" t="s">
        <v>18</v>
      </c>
      <c r="U114" s="66">
        <v>19.716279069767442</v>
      </c>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row>
    <row r="115" spans="1:46">
      <c r="A115" s="59" t="s">
        <v>84</v>
      </c>
      <c r="B115" s="64">
        <v>1367.05</v>
      </c>
      <c r="C115" s="64">
        <v>361.43</v>
      </c>
      <c r="D115" s="81"/>
      <c r="E115" s="59" t="s">
        <v>84</v>
      </c>
      <c r="F115" s="42">
        <f t="shared" si="0"/>
        <v>1367050</v>
      </c>
      <c r="G115" s="42">
        <f t="shared" si="1"/>
        <v>361430</v>
      </c>
      <c r="H115" s="81"/>
      <c r="I115" s="59" t="s">
        <v>84</v>
      </c>
      <c r="J115" s="42">
        <v>262910</v>
      </c>
      <c r="K115" s="42">
        <v>7247</v>
      </c>
      <c r="L115" s="11"/>
      <c r="M115" s="59" t="s">
        <v>84</v>
      </c>
      <c r="N115" s="66">
        <f t="shared" si="2"/>
        <v>19.231922753374054</v>
      </c>
      <c r="O115" s="66">
        <f t="shared" si="3"/>
        <v>2.0050908889688182</v>
      </c>
      <c r="P115" s="11"/>
      <c r="Q115" s="59" t="s">
        <v>36</v>
      </c>
      <c r="R115" s="66">
        <v>23.724077541344229</v>
      </c>
      <c r="S115" s="11"/>
      <c r="T115" s="59" t="s">
        <v>36</v>
      </c>
      <c r="U115" s="66">
        <v>18.828057601698852</v>
      </c>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row>
    <row r="116" spans="1:46">
      <c r="A116" s="59" t="s">
        <v>13</v>
      </c>
      <c r="B116" s="64">
        <v>1500</v>
      </c>
      <c r="C116" s="64">
        <v>563</v>
      </c>
      <c r="D116" s="81"/>
      <c r="E116" s="59" t="s">
        <v>13</v>
      </c>
      <c r="F116" s="42">
        <f t="shared" si="0"/>
        <v>1500000</v>
      </c>
      <c r="G116" s="42">
        <f t="shared" si="1"/>
        <v>563000</v>
      </c>
      <c r="H116" s="81"/>
      <c r="I116" s="59" t="s">
        <v>13</v>
      </c>
      <c r="J116" s="42">
        <v>224348</v>
      </c>
      <c r="K116" s="42">
        <v>78163</v>
      </c>
      <c r="L116" s="11"/>
      <c r="M116" s="59" t="s">
        <v>13</v>
      </c>
      <c r="N116" s="66">
        <f t="shared" si="2"/>
        <v>14.956533333333333</v>
      </c>
      <c r="O116" s="66">
        <f t="shared" si="3"/>
        <v>13.883303730017763</v>
      </c>
      <c r="P116" s="11"/>
      <c r="Q116" s="59" t="s">
        <v>30</v>
      </c>
      <c r="R116" s="66">
        <v>22.383002043074828</v>
      </c>
      <c r="S116" s="11"/>
      <c r="T116" s="59" t="s">
        <v>13</v>
      </c>
      <c r="U116" s="66">
        <v>13.883303730017763</v>
      </c>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row>
    <row r="117" spans="1:46">
      <c r="A117" s="59" t="s">
        <v>14</v>
      </c>
      <c r="B117" s="64">
        <v>11639.53</v>
      </c>
      <c r="C117" s="64">
        <v>4011.67</v>
      </c>
      <c r="D117" s="81"/>
      <c r="E117" s="59" t="s">
        <v>14</v>
      </c>
      <c r="F117" s="42">
        <f t="shared" si="0"/>
        <v>11639530</v>
      </c>
      <c r="G117" s="42">
        <f t="shared" si="1"/>
        <v>4011670</v>
      </c>
      <c r="H117" s="81"/>
      <c r="I117" s="59" t="s">
        <v>14</v>
      </c>
      <c r="J117" s="42">
        <v>870372</v>
      </c>
      <c r="K117" s="42">
        <v>226912</v>
      </c>
      <c r="L117" s="11"/>
      <c r="M117" s="59" t="s">
        <v>48</v>
      </c>
      <c r="N117" s="66">
        <f t="shared" si="2"/>
        <v>7.4777246160283095</v>
      </c>
      <c r="O117" s="66">
        <f t="shared" si="3"/>
        <v>5.6562977513105519</v>
      </c>
      <c r="P117" s="11"/>
      <c r="Q117" s="59" t="s">
        <v>84</v>
      </c>
      <c r="R117" s="66">
        <v>19.231922753374054</v>
      </c>
      <c r="S117" s="11"/>
      <c r="T117" s="59" t="s">
        <v>24</v>
      </c>
      <c r="U117" s="66">
        <v>13.089372155191098</v>
      </c>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row>
    <row r="118" spans="1:46">
      <c r="A118" s="59" t="s">
        <v>15</v>
      </c>
      <c r="B118" s="64">
        <v>254</v>
      </c>
      <c r="C118" s="64">
        <v>85</v>
      </c>
      <c r="D118" s="81"/>
      <c r="E118" s="59" t="s">
        <v>15</v>
      </c>
      <c r="F118" s="42">
        <f t="shared" si="0"/>
        <v>254000</v>
      </c>
      <c r="G118" s="42">
        <f t="shared" si="1"/>
        <v>85000</v>
      </c>
      <c r="H118" s="81"/>
      <c r="I118" s="59" t="s">
        <v>15</v>
      </c>
      <c r="J118" s="42">
        <v>42290</v>
      </c>
      <c r="K118" s="42">
        <v>1835</v>
      </c>
      <c r="L118" s="11"/>
      <c r="M118" s="59" t="s">
        <v>15</v>
      </c>
      <c r="N118" s="66">
        <f t="shared" si="2"/>
        <v>16.6496062992126</v>
      </c>
      <c r="O118" s="66">
        <f t="shared" si="3"/>
        <v>2.1588235294117646</v>
      </c>
      <c r="P118" s="11"/>
      <c r="Q118" s="59" t="s">
        <v>15</v>
      </c>
      <c r="R118" s="66">
        <v>16.6496062992126</v>
      </c>
      <c r="S118" s="11"/>
      <c r="T118" s="59" t="s">
        <v>25</v>
      </c>
      <c r="U118" s="66">
        <v>5.8750518887505185</v>
      </c>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row>
    <row r="119" spans="1:46">
      <c r="A119" s="59" t="s">
        <v>16</v>
      </c>
      <c r="B119" s="64">
        <v>6559.65</v>
      </c>
      <c r="C119" s="64">
        <v>1425.76</v>
      </c>
      <c r="D119" s="81"/>
      <c r="E119" s="59" t="s">
        <v>16</v>
      </c>
      <c r="F119" s="42">
        <f t="shared" si="0"/>
        <v>6559650</v>
      </c>
      <c r="G119" s="42">
        <f t="shared" si="1"/>
        <v>1425760</v>
      </c>
      <c r="H119" s="81"/>
      <c r="I119" s="59" t="s">
        <v>16</v>
      </c>
      <c r="J119" s="42">
        <v>64093</v>
      </c>
      <c r="K119" s="42">
        <v>5408</v>
      </c>
      <c r="L119" s="11"/>
      <c r="M119" s="59" t="s">
        <v>16</v>
      </c>
      <c r="N119" s="66">
        <f t="shared" si="2"/>
        <v>0.97707956979412014</v>
      </c>
      <c r="O119" s="66">
        <f t="shared" si="3"/>
        <v>0.37930647514308158</v>
      </c>
      <c r="P119" s="11"/>
      <c r="Q119" s="59" t="s">
        <v>13</v>
      </c>
      <c r="R119" s="66">
        <v>14.956533333333333</v>
      </c>
      <c r="S119" s="11"/>
      <c r="T119" s="59" t="s">
        <v>48</v>
      </c>
      <c r="U119" s="66">
        <v>5.6562977513105519</v>
      </c>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row>
    <row r="120" spans="1:46">
      <c r="A120" s="59" t="s">
        <v>18</v>
      </c>
      <c r="B120" s="64">
        <v>530</v>
      </c>
      <c r="C120" s="64">
        <v>86</v>
      </c>
      <c r="D120" s="81"/>
      <c r="E120" s="59" t="s">
        <v>18</v>
      </c>
      <c r="F120" s="42">
        <f t="shared" si="0"/>
        <v>530000</v>
      </c>
      <c r="G120" s="42">
        <f t="shared" si="1"/>
        <v>86000</v>
      </c>
      <c r="H120" s="81"/>
      <c r="I120" s="59" t="s">
        <v>18</v>
      </c>
      <c r="J120" s="42">
        <v>142609</v>
      </c>
      <c r="K120" s="42">
        <v>16956</v>
      </c>
      <c r="L120" s="11"/>
      <c r="M120" s="59" t="s">
        <v>18</v>
      </c>
      <c r="N120" s="66">
        <f t="shared" si="2"/>
        <v>26.907358490566036</v>
      </c>
      <c r="O120" s="66">
        <f t="shared" si="3"/>
        <v>19.716279069767442</v>
      </c>
      <c r="P120" s="11"/>
      <c r="Q120" s="59" t="s">
        <v>34</v>
      </c>
      <c r="R120" s="66">
        <v>14.212145748987853</v>
      </c>
      <c r="S120" s="11"/>
      <c r="T120" s="59" t="s">
        <v>20</v>
      </c>
      <c r="U120" s="66">
        <v>4.5782206168826516</v>
      </c>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row>
    <row r="121" spans="1:46">
      <c r="A121" s="59" t="s">
        <v>19</v>
      </c>
      <c r="B121" s="64">
        <v>6600.33</v>
      </c>
      <c r="C121" s="64">
        <v>812.87</v>
      </c>
      <c r="D121" s="81"/>
      <c r="E121" s="59" t="s">
        <v>19</v>
      </c>
      <c r="F121" s="42">
        <f t="shared" si="0"/>
        <v>6600330</v>
      </c>
      <c r="G121" s="42">
        <f t="shared" si="1"/>
        <v>812870</v>
      </c>
      <c r="H121" s="81"/>
      <c r="I121" s="59" t="s">
        <v>19</v>
      </c>
      <c r="J121" s="42">
        <v>215802</v>
      </c>
      <c r="K121" s="42">
        <v>10413</v>
      </c>
      <c r="L121" s="11"/>
      <c r="M121" s="59" t="s">
        <v>19</v>
      </c>
      <c r="N121" s="66">
        <f t="shared" si="2"/>
        <v>3.2695637945375458</v>
      </c>
      <c r="O121" s="66">
        <f t="shared" si="3"/>
        <v>1.2810166447279392</v>
      </c>
      <c r="P121" s="11"/>
      <c r="Q121" s="59" t="s">
        <v>25</v>
      </c>
      <c r="R121" s="66">
        <v>9.1957138354869219</v>
      </c>
      <c r="S121" s="11"/>
      <c r="T121" s="59" t="s">
        <v>34</v>
      </c>
      <c r="U121" s="66">
        <v>4.5760826380611839</v>
      </c>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row>
    <row r="122" spans="1:46">
      <c r="A122" s="59" t="s">
        <v>20</v>
      </c>
      <c r="B122" s="64">
        <v>18150.62</v>
      </c>
      <c r="C122" s="64">
        <v>3485.59</v>
      </c>
      <c r="D122" s="81"/>
      <c r="E122" s="59" t="s">
        <v>20</v>
      </c>
      <c r="F122" s="42">
        <f t="shared" si="0"/>
        <v>18150620</v>
      </c>
      <c r="G122" s="42">
        <f t="shared" si="1"/>
        <v>3485590</v>
      </c>
      <c r="H122" s="81"/>
      <c r="I122" s="59" t="s">
        <v>20</v>
      </c>
      <c r="J122" s="42">
        <v>830921</v>
      </c>
      <c r="K122" s="42">
        <v>159578</v>
      </c>
      <c r="L122" s="11"/>
      <c r="M122" s="59" t="s">
        <v>20</v>
      </c>
      <c r="N122" s="66">
        <f t="shared" si="2"/>
        <v>4.5779207542221698</v>
      </c>
      <c r="O122" s="66">
        <f t="shared" si="3"/>
        <v>4.5782206168826516</v>
      </c>
      <c r="P122" s="11"/>
      <c r="Q122" s="59" t="s">
        <v>35</v>
      </c>
      <c r="R122" s="66">
        <v>9.0602326521873575</v>
      </c>
      <c r="S122" s="11"/>
      <c r="T122" s="59" t="s">
        <v>22</v>
      </c>
      <c r="U122" s="66">
        <v>4.2406116051436253</v>
      </c>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row>
    <row r="123" spans="1:46">
      <c r="A123" s="59" t="s">
        <v>21</v>
      </c>
      <c r="B123" s="64">
        <v>420</v>
      </c>
      <c r="C123" s="64">
        <v>130</v>
      </c>
      <c r="D123" s="81"/>
      <c r="E123" s="59" t="s">
        <v>21</v>
      </c>
      <c r="F123" s="42">
        <f t="shared" si="0"/>
        <v>420000</v>
      </c>
      <c r="G123" s="42">
        <f t="shared" si="1"/>
        <v>130000</v>
      </c>
      <c r="H123" s="81"/>
      <c r="I123" s="59" t="s">
        <v>21</v>
      </c>
      <c r="J123" s="42">
        <v>21551</v>
      </c>
      <c r="K123" s="42">
        <v>364</v>
      </c>
      <c r="L123" s="11"/>
      <c r="M123" s="59" t="s">
        <v>21</v>
      </c>
      <c r="N123" s="66">
        <f t="shared" si="2"/>
        <v>5.1311904761904756</v>
      </c>
      <c r="O123" s="66">
        <f t="shared" si="3"/>
        <v>0.27999999999999997</v>
      </c>
      <c r="P123" s="11"/>
      <c r="Q123" s="59" t="s">
        <v>33</v>
      </c>
      <c r="R123" s="66">
        <v>7.6854286128304388</v>
      </c>
      <c r="S123" s="11"/>
      <c r="T123" s="59" t="s">
        <v>10</v>
      </c>
      <c r="U123" s="66">
        <v>4.172986839170199</v>
      </c>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row>
    <row r="124" spans="1:46">
      <c r="A124" s="59" t="s">
        <v>22</v>
      </c>
      <c r="B124" s="64">
        <v>6377.23</v>
      </c>
      <c r="C124" s="64">
        <v>1875.72</v>
      </c>
      <c r="D124" s="81"/>
      <c r="E124" s="59" t="s">
        <v>22</v>
      </c>
      <c r="F124" s="42">
        <f t="shared" si="0"/>
        <v>6377230</v>
      </c>
      <c r="G124" s="42">
        <f t="shared" si="1"/>
        <v>1875720</v>
      </c>
      <c r="H124" s="81"/>
      <c r="I124" s="59" t="s">
        <v>22</v>
      </c>
      <c r="J124" s="42">
        <v>389665</v>
      </c>
      <c r="K124" s="42">
        <v>79542</v>
      </c>
      <c r="L124" s="11"/>
      <c r="M124" s="59" t="s">
        <v>22</v>
      </c>
      <c r="N124" s="66">
        <f t="shared" si="2"/>
        <v>6.1102547657838899</v>
      </c>
      <c r="O124" s="66">
        <f t="shared" si="3"/>
        <v>4.2406116051436253</v>
      </c>
      <c r="P124" s="11"/>
      <c r="Q124" s="59" t="s">
        <v>48</v>
      </c>
      <c r="R124" s="66">
        <v>7.4777246160283095</v>
      </c>
      <c r="S124" s="11"/>
      <c r="T124" s="59" t="s">
        <v>35</v>
      </c>
      <c r="U124" s="66">
        <v>3.8711670657295123</v>
      </c>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row>
    <row r="125" spans="1:46">
      <c r="A125" s="59" t="s">
        <v>23</v>
      </c>
      <c r="B125" s="64">
        <v>73.97</v>
      </c>
      <c r="C125" s="64">
        <v>35.020000000000003</v>
      </c>
      <c r="D125" s="81"/>
      <c r="E125" s="59" t="s">
        <v>23</v>
      </c>
      <c r="F125" s="42">
        <f t="shared" si="0"/>
        <v>73970</v>
      </c>
      <c r="G125" s="42">
        <f t="shared" si="1"/>
        <v>35020</v>
      </c>
      <c r="H125" s="81"/>
      <c r="I125" s="59" t="s">
        <v>23</v>
      </c>
      <c r="J125" s="42">
        <v>731</v>
      </c>
      <c r="K125" s="42">
        <v>596</v>
      </c>
      <c r="L125" s="11"/>
      <c r="M125" s="59" t="s">
        <v>23</v>
      </c>
      <c r="N125" s="66">
        <f t="shared" si="2"/>
        <v>0.98823847505745566</v>
      </c>
      <c r="O125" s="66">
        <f t="shared" si="3"/>
        <v>1.7018846373500855</v>
      </c>
      <c r="P125" s="11"/>
      <c r="Q125" s="59" t="s">
        <v>22</v>
      </c>
      <c r="R125" s="66">
        <v>6.1102547657838899</v>
      </c>
      <c r="S125" s="11"/>
      <c r="T125" s="59" t="s">
        <v>29</v>
      </c>
      <c r="U125" s="66">
        <v>2.3837735849056605</v>
      </c>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row>
    <row r="126" spans="1:46">
      <c r="A126" s="59" t="s">
        <v>24</v>
      </c>
      <c r="B126" s="64">
        <v>395.32</v>
      </c>
      <c r="C126" s="64">
        <v>138.41</v>
      </c>
      <c r="D126" s="81"/>
      <c r="E126" s="59" t="s">
        <v>24</v>
      </c>
      <c r="F126" s="42">
        <f t="shared" si="0"/>
        <v>395320</v>
      </c>
      <c r="G126" s="42">
        <f t="shared" si="1"/>
        <v>138410</v>
      </c>
      <c r="H126" s="81"/>
      <c r="I126" s="59" t="s">
        <v>24</v>
      </c>
      <c r="J126" s="42">
        <v>99041</v>
      </c>
      <c r="K126" s="42">
        <v>18117</v>
      </c>
      <c r="L126" s="11"/>
      <c r="M126" s="59" t="s">
        <v>24</v>
      </c>
      <c r="N126" s="66">
        <f t="shared" si="2"/>
        <v>25.053374481432762</v>
      </c>
      <c r="O126" s="66">
        <f t="shared" si="3"/>
        <v>13.089372155191098</v>
      </c>
      <c r="P126" s="11"/>
      <c r="Q126" s="59" t="s">
        <v>45</v>
      </c>
      <c r="R126" s="66">
        <v>5.6900123584303008</v>
      </c>
      <c r="S126" s="11"/>
      <c r="T126" s="59" t="s">
        <v>15</v>
      </c>
      <c r="U126" s="66">
        <v>2.1588235294117646</v>
      </c>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row>
    <row r="127" spans="1:46">
      <c r="A127" s="59" t="s">
        <v>25</v>
      </c>
      <c r="B127" s="64">
        <v>634.6</v>
      </c>
      <c r="C127" s="64">
        <v>240.9</v>
      </c>
      <c r="D127" s="81"/>
      <c r="E127" s="59" t="s">
        <v>25</v>
      </c>
      <c r="F127" s="42">
        <f t="shared" si="0"/>
        <v>634600</v>
      </c>
      <c r="G127" s="42">
        <f t="shared" si="1"/>
        <v>240900</v>
      </c>
      <c r="H127" s="81"/>
      <c r="I127" s="59" t="s">
        <v>25</v>
      </c>
      <c r="J127" s="42">
        <v>58356</v>
      </c>
      <c r="K127" s="42">
        <v>14153</v>
      </c>
      <c r="L127" s="11"/>
      <c r="M127" s="59" t="s">
        <v>25</v>
      </c>
      <c r="N127" s="66">
        <f t="shared" si="2"/>
        <v>9.1957138354869219</v>
      </c>
      <c r="O127" s="66">
        <f t="shared" si="3"/>
        <v>5.8750518887505185</v>
      </c>
      <c r="P127" s="11"/>
      <c r="Q127" s="59" t="s">
        <v>21</v>
      </c>
      <c r="R127" s="66">
        <v>5.1311904761904756</v>
      </c>
      <c r="S127" s="11"/>
      <c r="T127" s="59" t="s">
        <v>84</v>
      </c>
      <c r="U127" s="66">
        <v>2.0050908889688182</v>
      </c>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row>
    <row r="128" spans="1:46">
      <c r="A128" s="59" t="s">
        <v>26</v>
      </c>
      <c r="B128" s="64">
        <v>192.1</v>
      </c>
      <c r="C128" s="64">
        <v>54.15</v>
      </c>
      <c r="D128" s="81"/>
      <c r="E128" s="59" t="s">
        <v>26</v>
      </c>
      <c r="F128" s="42">
        <f t="shared" si="0"/>
        <v>192100</v>
      </c>
      <c r="G128" s="42">
        <f t="shared" si="1"/>
        <v>54150</v>
      </c>
      <c r="H128" s="81"/>
      <c r="I128" s="59" t="s">
        <v>26</v>
      </c>
      <c r="J128" s="42">
        <v>4814</v>
      </c>
      <c r="K128" s="42">
        <v>717</v>
      </c>
      <c r="L128" s="11"/>
      <c r="M128" s="59" t="s">
        <v>26</v>
      </c>
      <c r="N128" s="66">
        <f t="shared" si="2"/>
        <v>2.5059864653826134</v>
      </c>
      <c r="O128" s="66">
        <f t="shared" si="3"/>
        <v>1.3240997229916898</v>
      </c>
      <c r="P128" s="11"/>
      <c r="Q128" s="59" t="s">
        <v>20</v>
      </c>
      <c r="R128" s="66">
        <v>4.5779207542221698</v>
      </c>
      <c r="S128" s="11"/>
      <c r="T128" s="59" t="s">
        <v>23</v>
      </c>
      <c r="U128" s="66">
        <v>1.7018846373500855</v>
      </c>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row>
    <row r="129" spans="1:46">
      <c r="A129" s="59" t="s">
        <v>27</v>
      </c>
      <c r="B129" s="64">
        <v>909</v>
      </c>
      <c r="C129" s="64">
        <v>243</v>
      </c>
      <c r="D129" s="81"/>
      <c r="E129" s="59" t="s">
        <v>27</v>
      </c>
      <c r="F129" s="42">
        <f t="shared" si="0"/>
        <v>909000</v>
      </c>
      <c r="G129" s="42">
        <f t="shared" si="1"/>
        <v>243000</v>
      </c>
      <c r="H129" s="81"/>
      <c r="I129" s="59" t="s">
        <v>27</v>
      </c>
      <c r="J129" s="42">
        <v>27007</v>
      </c>
      <c r="K129" s="42">
        <v>1200</v>
      </c>
      <c r="L129" s="11"/>
      <c r="M129" s="59" t="s">
        <v>27</v>
      </c>
      <c r="N129" s="66">
        <f t="shared" si="2"/>
        <v>2.9710671067106711</v>
      </c>
      <c r="O129" s="66">
        <f t="shared" si="3"/>
        <v>0.49382716049382713</v>
      </c>
      <c r="P129" s="11"/>
      <c r="Q129" s="59" t="s">
        <v>10</v>
      </c>
      <c r="R129" s="66">
        <v>4.5379461463907971</v>
      </c>
      <c r="S129" s="11"/>
      <c r="T129" s="59" t="s">
        <v>11</v>
      </c>
      <c r="U129" s="66">
        <v>1.3379505050950637</v>
      </c>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row>
    <row r="130" spans="1:46">
      <c r="A130" s="59" t="s">
        <v>28</v>
      </c>
      <c r="B130" s="64">
        <v>14</v>
      </c>
      <c r="C130" s="64">
        <v>6.12</v>
      </c>
      <c r="D130" s="81"/>
      <c r="E130" s="59" t="s">
        <v>28</v>
      </c>
      <c r="F130" s="42">
        <f t="shared" si="0"/>
        <v>14000</v>
      </c>
      <c r="G130" s="42">
        <f t="shared" si="1"/>
        <v>6120</v>
      </c>
      <c r="H130" s="81"/>
      <c r="I130" s="59" t="s">
        <v>28</v>
      </c>
      <c r="J130" s="42">
        <v>0</v>
      </c>
      <c r="K130" s="42">
        <v>0</v>
      </c>
      <c r="L130" s="11"/>
      <c r="M130" s="59" t="s">
        <v>28</v>
      </c>
      <c r="N130" s="66">
        <f t="shared" si="2"/>
        <v>0</v>
      </c>
      <c r="O130" s="66">
        <f t="shared" si="3"/>
        <v>0</v>
      </c>
      <c r="P130" s="11"/>
      <c r="Q130" s="59" t="s">
        <v>19</v>
      </c>
      <c r="R130" s="66">
        <v>3.2695637945375458</v>
      </c>
      <c r="S130" s="11"/>
      <c r="T130" s="59" t="s">
        <v>26</v>
      </c>
      <c r="U130" s="66">
        <v>1.3240997229916898</v>
      </c>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row>
    <row r="131" spans="1:46">
      <c r="A131" s="59" t="s">
        <v>29</v>
      </c>
      <c r="B131" s="64">
        <v>3721</v>
      </c>
      <c r="C131" s="64">
        <v>1590</v>
      </c>
      <c r="D131" s="81"/>
      <c r="E131" s="59" t="s">
        <v>29</v>
      </c>
      <c r="F131" s="42">
        <f t="shared" si="0"/>
        <v>3721000</v>
      </c>
      <c r="G131" s="42">
        <f t="shared" si="1"/>
        <v>1590000</v>
      </c>
      <c r="H131" s="81"/>
      <c r="I131" s="59" t="s">
        <v>29</v>
      </c>
      <c r="J131" s="42">
        <v>71817</v>
      </c>
      <c r="K131" s="42">
        <v>37902</v>
      </c>
      <c r="L131" s="11"/>
      <c r="M131" s="59" t="s">
        <v>29</v>
      </c>
      <c r="N131" s="66">
        <f t="shared" si="2"/>
        <v>1.9300456866433755</v>
      </c>
      <c r="O131" s="66">
        <f t="shared" si="3"/>
        <v>2.3837735849056605</v>
      </c>
      <c r="P131" s="11"/>
      <c r="Q131" s="59" t="s">
        <v>27</v>
      </c>
      <c r="R131" s="66">
        <v>2.9710671067106711</v>
      </c>
      <c r="S131" s="11"/>
      <c r="T131" s="59" t="s">
        <v>19</v>
      </c>
      <c r="U131" s="66">
        <v>1.2810166447279392</v>
      </c>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row>
    <row r="132" spans="1:46">
      <c r="A132" s="59" t="s">
        <v>30</v>
      </c>
      <c r="B132" s="64">
        <v>1879.52</v>
      </c>
      <c r="C132" s="64">
        <v>524.07000000000005</v>
      </c>
      <c r="D132" s="81"/>
      <c r="E132" s="59" t="s">
        <v>30</v>
      </c>
      <c r="F132" s="42">
        <f t="shared" si="0"/>
        <v>1879520</v>
      </c>
      <c r="G132" s="42">
        <f t="shared" si="1"/>
        <v>524070.00000000006</v>
      </c>
      <c r="H132" s="81"/>
      <c r="I132" s="59" t="s">
        <v>30</v>
      </c>
      <c r="J132" s="42">
        <v>420693</v>
      </c>
      <c r="K132" s="42">
        <v>115371</v>
      </c>
      <c r="L132" s="11"/>
      <c r="M132" s="59" t="s">
        <v>30</v>
      </c>
      <c r="N132" s="66">
        <f t="shared" si="2"/>
        <v>22.383002043074828</v>
      </c>
      <c r="O132" s="66">
        <f t="shared" si="3"/>
        <v>22.014425553838226</v>
      </c>
      <c r="P132" s="11"/>
      <c r="Q132" s="59" t="s">
        <v>26</v>
      </c>
      <c r="R132" s="66">
        <v>2.5059864653826134</v>
      </c>
      <c r="S132" s="11"/>
      <c r="T132" s="59" t="s">
        <v>32</v>
      </c>
      <c r="U132" s="66">
        <v>1.2190024587284862</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row>
    <row r="133" spans="1:46">
      <c r="A133" s="59" t="s">
        <v>31</v>
      </c>
      <c r="B133" s="64">
        <v>6261.6</v>
      </c>
      <c r="C133" s="64">
        <v>2166.9</v>
      </c>
      <c r="D133" s="81"/>
      <c r="E133" s="59" t="s">
        <v>31</v>
      </c>
      <c r="F133" s="42">
        <f t="shared" si="0"/>
        <v>6261600</v>
      </c>
      <c r="G133" s="42">
        <f t="shared" si="1"/>
        <v>2166900</v>
      </c>
      <c r="H133" s="81"/>
      <c r="I133" s="59" t="s">
        <v>31</v>
      </c>
      <c r="J133" s="42">
        <v>30186</v>
      </c>
      <c r="K133" s="42">
        <v>10983</v>
      </c>
      <c r="L133" s="11"/>
      <c r="M133" s="59" t="s">
        <v>31</v>
      </c>
      <c r="N133" s="66">
        <f t="shared" si="2"/>
        <v>0.48208125718666156</v>
      </c>
      <c r="O133" s="66">
        <f t="shared" si="3"/>
        <v>0.50685310812681716</v>
      </c>
      <c r="P133" s="11"/>
      <c r="Q133" s="59" t="s">
        <v>29</v>
      </c>
      <c r="R133" s="66">
        <v>1.9300456866433755</v>
      </c>
      <c r="S133" s="11"/>
      <c r="T133" s="59" t="s">
        <v>31</v>
      </c>
      <c r="U133" s="66">
        <v>0.50685310812681716</v>
      </c>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row>
    <row r="134" spans="1:46">
      <c r="A134" s="59" t="s">
        <v>45</v>
      </c>
      <c r="B134" s="64">
        <v>1674.97</v>
      </c>
      <c r="C134" s="64">
        <v>234.23</v>
      </c>
      <c r="D134" s="81"/>
      <c r="E134" s="59" t="s">
        <v>45</v>
      </c>
      <c r="F134" s="42">
        <f t="shared" si="0"/>
        <v>1674970</v>
      </c>
      <c r="G134" s="42">
        <f t="shared" si="1"/>
        <v>234230</v>
      </c>
      <c r="H134" s="81"/>
      <c r="I134" s="59" t="s">
        <v>45</v>
      </c>
      <c r="J134" s="42">
        <v>95306</v>
      </c>
      <c r="K134" s="42">
        <v>2</v>
      </c>
      <c r="L134" s="11"/>
      <c r="M134" s="59" t="s">
        <v>45</v>
      </c>
      <c r="N134" s="66">
        <f t="shared" si="2"/>
        <v>5.6900123584303008</v>
      </c>
      <c r="O134" s="66">
        <f t="shared" si="3"/>
        <v>8.5386158903641722E-4</v>
      </c>
      <c r="P134" s="11"/>
      <c r="Q134" s="59" t="s">
        <v>11</v>
      </c>
      <c r="R134" s="66">
        <v>1.7834177431286635</v>
      </c>
      <c r="S134" s="11"/>
      <c r="T134" s="59" t="s">
        <v>27</v>
      </c>
      <c r="U134" s="66">
        <v>0.49382716049382713</v>
      </c>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row>
    <row r="135" spans="1:46">
      <c r="A135" s="59" t="s">
        <v>32</v>
      </c>
      <c r="B135" s="64">
        <v>1923.3</v>
      </c>
      <c r="C135" s="64">
        <v>1138.8</v>
      </c>
      <c r="D135" s="81"/>
      <c r="E135" s="59" t="s">
        <v>32</v>
      </c>
      <c r="F135" s="42">
        <f t="shared" si="0"/>
        <v>1923300</v>
      </c>
      <c r="G135" s="42">
        <f t="shared" si="1"/>
        <v>1138800</v>
      </c>
      <c r="H135" s="81"/>
      <c r="I135" s="59" t="s">
        <v>32</v>
      </c>
      <c r="J135" s="42">
        <v>19358</v>
      </c>
      <c r="K135" s="42">
        <v>13882</v>
      </c>
      <c r="L135" s="11"/>
      <c r="M135" s="59" t="s">
        <v>32</v>
      </c>
      <c r="N135" s="66">
        <f t="shared" si="2"/>
        <v>1.0064992460874538</v>
      </c>
      <c r="O135" s="66">
        <f t="shared" si="3"/>
        <v>1.2190024587284862</v>
      </c>
      <c r="P135" s="11"/>
      <c r="Q135" s="59" t="s">
        <v>32</v>
      </c>
      <c r="R135" s="66">
        <v>1.0064992460874538</v>
      </c>
      <c r="S135" s="11"/>
      <c r="T135" s="59" t="s">
        <v>16</v>
      </c>
      <c r="U135" s="66">
        <v>0.37930647514308158</v>
      </c>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row>
    <row r="136" spans="1:46">
      <c r="A136" s="59" t="s">
        <v>33</v>
      </c>
      <c r="B136" s="64">
        <v>483.07</v>
      </c>
      <c r="C136" s="64">
        <v>100.84</v>
      </c>
      <c r="D136" s="81"/>
      <c r="E136" s="59" t="s">
        <v>33</v>
      </c>
      <c r="F136" s="42">
        <f t="shared" si="0"/>
        <v>483070</v>
      </c>
      <c r="G136" s="42">
        <f t="shared" si="1"/>
        <v>100840</v>
      </c>
      <c r="H136" s="81"/>
      <c r="I136" s="59" t="s">
        <v>33</v>
      </c>
      <c r="J136" s="42">
        <v>37126</v>
      </c>
      <c r="K136" s="62" t="s">
        <v>17</v>
      </c>
      <c r="L136" s="11"/>
      <c r="M136" s="59" t="s">
        <v>33</v>
      </c>
      <c r="N136" s="66">
        <f t="shared" si="2"/>
        <v>7.6854286128304388</v>
      </c>
      <c r="O136" s="66" t="str">
        <f t="shared" si="3"/>
        <v>:</v>
      </c>
      <c r="P136" s="11"/>
      <c r="Q136" s="59" t="s">
        <v>23</v>
      </c>
      <c r="R136" s="66">
        <v>0.98823847505745566</v>
      </c>
      <c r="S136" s="11"/>
      <c r="T136" s="59" t="s">
        <v>21</v>
      </c>
      <c r="U136" s="66">
        <v>0.27999999999999997</v>
      </c>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row>
    <row r="137" spans="1:46">
      <c r="A137" s="59" t="s">
        <v>34</v>
      </c>
      <c r="B137" s="64">
        <v>432.25</v>
      </c>
      <c r="C137" s="64">
        <v>125.85</v>
      </c>
      <c r="D137" s="81"/>
      <c r="E137" s="59" t="s">
        <v>34</v>
      </c>
      <c r="F137" s="42">
        <f t="shared" si="0"/>
        <v>432250</v>
      </c>
      <c r="G137" s="42">
        <f t="shared" si="1"/>
        <v>125850</v>
      </c>
      <c r="H137" s="81"/>
      <c r="I137" s="59" t="s">
        <v>34</v>
      </c>
      <c r="J137" s="42">
        <v>61432</v>
      </c>
      <c r="K137" s="42">
        <v>5759</v>
      </c>
      <c r="L137" s="11"/>
      <c r="M137" s="59" t="s">
        <v>34</v>
      </c>
      <c r="N137" s="66">
        <f t="shared" si="2"/>
        <v>14.212145748987853</v>
      </c>
      <c r="O137" s="66">
        <f t="shared" si="3"/>
        <v>4.5760826380611839</v>
      </c>
      <c r="P137" s="11"/>
      <c r="Q137" s="59" t="s">
        <v>16</v>
      </c>
      <c r="R137" s="66">
        <v>0.97707956979412014</v>
      </c>
      <c r="S137" s="11"/>
      <c r="T137" s="59" t="s">
        <v>45</v>
      </c>
      <c r="U137" s="66">
        <v>8.5386158903641722E-4</v>
      </c>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row>
    <row r="138" spans="1:46">
      <c r="A138" s="59" t="s">
        <v>35</v>
      </c>
      <c r="B138" s="64">
        <v>840.74</v>
      </c>
      <c r="C138" s="64">
        <v>258.94</v>
      </c>
      <c r="D138" s="81"/>
      <c r="E138" s="59" t="s">
        <v>35</v>
      </c>
      <c r="F138" s="42">
        <f t="shared" si="0"/>
        <v>840740</v>
      </c>
      <c r="G138" s="42">
        <f t="shared" si="1"/>
        <v>258940</v>
      </c>
      <c r="H138" s="81"/>
      <c r="I138" s="59" t="s">
        <v>35</v>
      </c>
      <c r="J138" s="42">
        <v>76173</v>
      </c>
      <c r="K138" s="42">
        <v>10024</v>
      </c>
      <c r="L138" s="11"/>
      <c r="M138" s="59" t="s">
        <v>35</v>
      </c>
      <c r="N138" s="66">
        <f t="shared" si="2"/>
        <v>9.0602326521873575</v>
      </c>
      <c r="O138" s="66">
        <f t="shared" si="3"/>
        <v>3.8711670657295123</v>
      </c>
      <c r="P138" s="11"/>
      <c r="Q138" s="59" t="s">
        <v>31</v>
      </c>
      <c r="R138" s="66">
        <v>0.48208125718666156</v>
      </c>
      <c r="S138" s="11"/>
      <c r="T138" s="59" t="s">
        <v>28</v>
      </c>
      <c r="U138" s="66">
        <v>0</v>
      </c>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row>
    <row r="139" spans="1:46">
      <c r="A139" s="59" t="s">
        <v>36</v>
      </c>
      <c r="B139" s="64">
        <v>1404.67</v>
      </c>
      <c r="C139" s="64">
        <v>301.38</v>
      </c>
      <c r="D139" s="81"/>
      <c r="E139" s="59" t="s">
        <v>36</v>
      </c>
      <c r="F139" s="42">
        <f t="shared" si="0"/>
        <v>1404670</v>
      </c>
      <c r="G139" s="42">
        <f t="shared" si="1"/>
        <v>301380</v>
      </c>
      <c r="H139" s="81"/>
      <c r="I139" s="59" t="s">
        <v>36</v>
      </c>
      <c r="J139" s="42">
        <v>333245</v>
      </c>
      <c r="K139" s="42">
        <v>56744</v>
      </c>
      <c r="L139" s="11"/>
      <c r="M139" s="59" t="s">
        <v>36</v>
      </c>
      <c r="N139" s="66">
        <f t="shared" si="2"/>
        <v>23.724077541344229</v>
      </c>
      <c r="O139" s="66">
        <f t="shared" si="3"/>
        <v>18.828057601698852</v>
      </c>
      <c r="P139" s="11"/>
      <c r="Q139" s="59" t="s">
        <v>28</v>
      </c>
      <c r="R139" s="66">
        <v>0</v>
      </c>
      <c r="S139" s="11"/>
      <c r="T139" s="59" t="s">
        <v>33</v>
      </c>
      <c r="U139" s="66" t="s">
        <v>17</v>
      </c>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row>
    <row r="140" spans="1:46">
      <c r="L140" s="11"/>
      <c r="M140" s="11"/>
      <c r="N140" s="11"/>
      <c r="O140" s="11"/>
      <c r="P140" s="11"/>
      <c r="Q140" s="11"/>
      <c r="R140" s="11"/>
      <c r="S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row>
    <row r="141" spans="1:46">
      <c r="A141" s="44" t="s">
        <v>43</v>
      </c>
      <c r="I141" s="44" t="s">
        <v>43</v>
      </c>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row>
    <row r="142" spans="1:46">
      <c r="A142" s="44" t="s">
        <v>17</v>
      </c>
      <c r="B142" s="44" t="s">
        <v>44</v>
      </c>
      <c r="I142" s="44" t="s">
        <v>17</v>
      </c>
      <c r="J142" s="44" t="s">
        <v>44</v>
      </c>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row>
    <row r="143" spans="1:46">
      <c r="A143" s="2"/>
      <c r="B143" s="2"/>
      <c r="C143" s="40"/>
      <c r="D143" s="40"/>
      <c r="H143" s="40"/>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row>
    <row r="144" spans="1:46">
      <c r="A144" s="26"/>
      <c r="B144" s="26"/>
      <c r="C144" s="26"/>
      <c r="D144" s="26"/>
      <c r="E144" s="26"/>
      <c r="F144" s="26"/>
      <c r="G144" s="26"/>
      <c r="H144" s="26"/>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row>
    <row r="145" spans="1:46">
      <c r="A145" s="54" t="s">
        <v>58</v>
      </c>
      <c r="B145" s="33"/>
      <c r="C145" s="33"/>
      <c r="D145" s="33"/>
      <c r="E145" s="33"/>
      <c r="F145" s="33"/>
      <c r="G145" s="33"/>
      <c r="H145" s="33"/>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row>
    <row r="146" spans="1:46">
      <c r="A146" s="44" t="s">
        <v>61</v>
      </c>
      <c r="I146" s="44" t="s">
        <v>87</v>
      </c>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row>
    <row r="147" spans="1:46">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row>
    <row r="148" spans="1:46" s="13" customFormat="1">
      <c r="A148" s="44" t="s">
        <v>0</v>
      </c>
      <c r="B148" s="43">
        <v>44208.78497685185</v>
      </c>
      <c r="I148" s="44" t="s">
        <v>0</v>
      </c>
      <c r="J148" s="43">
        <v>44204.278402777782</v>
      </c>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row>
    <row r="149" spans="1:46" s="13" customFormat="1">
      <c r="A149" s="44" t="s">
        <v>1</v>
      </c>
      <c r="B149" s="43">
        <v>44211.324042835651</v>
      </c>
      <c r="I149" s="44" t="s">
        <v>1</v>
      </c>
      <c r="J149" s="43">
        <v>44211.324042835651</v>
      </c>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row>
    <row r="150" spans="1:46">
      <c r="A150" s="44" t="s">
        <v>2</v>
      </c>
      <c r="B150" s="44" t="s">
        <v>3</v>
      </c>
      <c r="I150" s="44" t="s">
        <v>2</v>
      </c>
      <c r="J150" s="44" t="s">
        <v>3</v>
      </c>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row>
    <row r="151" spans="1:46">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row>
    <row r="152" spans="1:46">
      <c r="A152" s="44" t="s">
        <v>47</v>
      </c>
      <c r="B152" s="44" t="s">
        <v>102</v>
      </c>
      <c r="I152" s="44" t="s">
        <v>47</v>
      </c>
      <c r="J152" s="44" t="s">
        <v>102</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row>
    <row r="153" spans="1:46">
      <c r="A153" s="44" t="s">
        <v>59</v>
      </c>
      <c r="B153" s="44" t="s">
        <v>60</v>
      </c>
      <c r="I153" s="44" t="s">
        <v>4</v>
      </c>
      <c r="J153" s="44" t="s">
        <v>55</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row>
    <row r="154" spans="1:46">
      <c r="A154" s="44" t="s">
        <v>4</v>
      </c>
      <c r="B154" s="44" t="s">
        <v>88</v>
      </c>
      <c r="E154" s="44" t="s">
        <v>4</v>
      </c>
      <c r="F154" s="65" t="s">
        <v>55</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row>
    <row r="155" spans="1:46">
      <c r="I155" s="11"/>
      <c r="J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row>
    <row r="156" spans="1:46">
      <c r="A156" s="59" t="s">
        <v>63</v>
      </c>
      <c r="B156" s="59" t="s">
        <v>57</v>
      </c>
      <c r="E156" s="59" t="s">
        <v>63</v>
      </c>
      <c r="F156" s="59" t="s">
        <v>57</v>
      </c>
      <c r="I156" s="59" t="s">
        <v>63</v>
      </c>
      <c r="J156" s="59" t="s">
        <v>57</v>
      </c>
      <c r="L156" s="11"/>
      <c r="M156" s="59" t="s">
        <v>63</v>
      </c>
      <c r="N156" s="59" t="s">
        <v>78</v>
      </c>
      <c r="O156" s="11"/>
      <c r="P156" s="59"/>
      <c r="Q156" s="61" t="s">
        <v>58</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row>
    <row r="157" spans="1:46">
      <c r="A157" s="59" t="s">
        <v>10</v>
      </c>
      <c r="B157" s="64">
        <v>6085.1</v>
      </c>
      <c r="E157" s="59" t="s">
        <v>10</v>
      </c>
      <c r="F157" s="42">
        <f>IF(B157=":",":",B157*1000)</f>
        <v>6085100</v>
      </c>
      <c r="I157" s="59" t="s">
        <v>10</v>
      </c>
      <c r="J157" s="42">
        <v>17081</v>
      </c>
      <c r="L157" s="11"/>
      <c r="M157" s="59" t="s">
        <v>10</v>
      </c>
      <c r="N157" s="64">
        <f>IF(OR(F157=":",J157=":"),":",100*(J157/F157))</f>
        <v>0.28070204269445037</v>
      </c>
      <c r="O157" s="11"/>
      <c r="P157" s="59" t="s">
        <v>13</v>
      </c>
      <c r="Q157" s="63">
        <v>3.8570395977372725</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row>
    <row r="158" spans="1:46">
      <c r="A158" s="59" t="s">
        <v>11</v>
      </c>
      <c r="B158" s="64">
        <v>491.81</v>
      </c>
      <c r="E158" s="59" t="s">
        <v>11</v>
      </c>
      <c r="F158" s="42">
        <f t="shared" ref="F158:F183" si="4">IF(B158=":",":",B158*1000)</f>
        <v>491810</v>
      </c>
      <c r="I158" s="59" t="s">
        <v>11</v>
      </c>
      <c r="J158" s="42">
        <v>91</v>
      </c>
      <c r="L158" s="11"/>
      <c r="M158" s="59" t="s">
        <v>11</v>
      </c>
      <c r="N158" s="64">
        <f t="shared" ref="N158:N183" si="5">IF(OR(F158=":",J158=":"),":",100*(J158/F158))</f>
        <v>1.850308045790041E-2</v>
      </c>
      <c r="O158" s="11"/>
      <c r="P158" s="59" t="s">
        <v>20</v>
      </c>
      <c r="Q158" s="63">
        <v>3.2416728349370838</v>
      </c>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row>
    <row r="159" spans="1:46">
      <c r="A159" s="59" t="s">
        <v>84</v>
      </c>
      <c r="B159" s="64">
        <v>1508.91</v>
      </c>
      <c r="E159" s="59" t="s">
        <v>84</v>
      </c>
      <c r="F159" s="42">
        <f t="shared" si="4"/>
        <v>1508910</v>
      </c>
      <c r="I159" s="59" t="s">
        <v>84</v>
      </c>
      <c r="J159" s="42">
        <v>2707</v>
      </c>
      <c r="L159" s="11"/>
      <c r="M159" s="59" t="s">
        <v>84</v>
      </c>
      <c r="N159" s="64">
        <f t="shared" si="5"/>
        <v>0.17940102458065757</v>
      </c>
      <c r="O159" s="11"/>
      <c r="P159" s="59" t="s">
        <v>30</v>
      </c>
      <c r="Q159" s="63">
        <v>2.6901122517786118</v>
      </c>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row>
    <row r="160" spans="1:46">
      <c r="A160" s="59" t="s">
        <v>13</v>
      </c>
      <c r="B160" s="64">
        <v>12728</v>
      </c>
      <c r="E160" s="59" t="s">
        <v>13</v>
      </c>
      <c r="F160" s="42">
        <f t="shared" si="4"/>
        <v>12728000</v>
      </c>
      <c r="I160" s="59" t="s">
        <v>13</v>
      </c>
      <c r="J160" s="42">
        <v>490924</v>
      </c>
      <c r="L160" s="11"/>
      <c r="M160" s="59" t="s">
        <v>13</v>
      </c>
      <c r="N160" s="64">
        <f t="shared" si="5"/>
        <v>3.8570395977372725</v>
      </c>
      <c r="O160" s="11"/>
      <c r="P160" s="59" t="s">
        <v>36</v>
      </c>
      <c r="Q160" s="63">
        <v>2.4742776127464219</v>
      </c>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row>
    <row r="161" spans="1:46">
      <c r="A161" s="59" t="s">
        <v>14</v>
      </c>
      <c r="B161" s="64">
        <v>26053.4</v>
      </c>
      <c r="E161" s="59" t="s">
        <v>14</v>
      </c>
      <c r="F161" s="42">
        <f t="shared" si="4"/>
        <v>26053400</v>
      </c>
      <c r="I161" s="59" t="s">
        <v>14</v>
      </c>
      <c r="J161" s="42">
        <v>182653</v>
      </c>
      <c r="L161" s="11"/>
      <c r="M161" s="59" t="s">
        <v>48</v>
      </c>
      <c r="N161" s="64">
        <f t="shared" si="5"/>
        <v>0.70107164515955689</v>
      </c>
      <c r="O161" s="11"/>
      <c r="P161" s="59" t="s">
        <v>33</v>
      </c>
      <c r="Q161" s="63">
        <v>1.3542100441409177</v>
      </c>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row>
    <row r="162" spans="1:46">
      <c r="A162" s="59" t="s">
        <v>15</v>
      </c>
      <c r="B162" s="64">
        <v>301.60000000000002</v>
      </c>
      <c r="E162" s="59" t="s">
        <v>15</v>
      </c>
      <c r="F162" s="42">
        <f t="shared" si="4"/>
        <v>301600</v>
      </c>
      <c r="I162" s="59" t="s">
        <v>15</v>
      </c>
      <c r="J162" s="42">
        <v>683</v>
      </c>
      <c r="L162" s="11"/>
      <c r="M162" s="59" t="s">
        <v>15</v>
      </c>
      <c r="N162" s="64">
        <f t="shared" si="5"/>
        <v>0.22645888594164457</v>
      </c>
      <c r="O162" s="11"/>
      <c r="P162" s="59" t="s">
        <v>26</v>
      </c>
      <c r="Q162" s="63">
        <v>1.2208472156116135</v>
      </c>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row>
    <row r="163" spans="1:46">
      <c r="A163" s="59" t="s">
        <v>16</v>
      </c>
      <c r="B163" s="64">
        <v>1613.27</v>
      </c>
      <c r="E163" s="59" t="s">
        <v>16</v>
      </c>
      <c r="F163" s="42">
        <f t="shared" si="4"/>
        <v>1613270</v>
      </c>
      <c r="I163" s="59" t="s">
        <v>16</v>
      </c>
      <c r="J163" s="42">
        <v>518</v>
      </c>
      <c r="L163" s="11"/>
      <c r="M163" s="59" t="s">
        <v>16</v>
      </c>
      <c r="N163" s="64">
        <f t="shared" si="5"/>
        <v>3.2108698481965195E-2</v>
      </c>
      <c r="O163" s="11"/>
      <c r="P163" s="59" t="s">
        <v>29</v>
      </c>
      <c r="Q163" s="63">
        <v>0.89302910829628379</v>
      </c>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row>
    <row r="164" spans="1:46">
      <c r="A164" s="59" t="s">
        <v>18</v>
      </c>
      <c r="B164" s="64">
        <v>733</v>
      </c>
      <c r="E164" s="59" t="s">
        <v>18</v>
      </c>
      <c r="F164" s="42">
        <f t="shared" si="4"/>
        <v>733000</v>
      </c>
      <c r="I164" s="59" t="s">
        <v>18</v>
      </c>
      <c r="J164" s="42">
        <v>4994</v>
      </c>
      <c r="L164" s="11"/>
      <c r="M164" s="59" t="s">
        <v>18</v>
      </c>
      <c r="N164" s="64">
        <f t="shared" si="5"/>
        <v>0.68130968622100951</v>
      </c>
      <c r="O164" s="11"/>
      <c r="P164" s="59" t="s">
        <v>48</v>
      </c>
      <c r="Q164" s="63">
        <v>0.70107164515955689</v>
      </c>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row>
    <row r="165" spans="1:46">
      <c r="A165" s="59" t="s">
        <v>19</v>
      </c>
      <c r="B165" s="64">
        <v>31246.04</v>
      </c>
      <c r="E165" s="59" t="s">
        <v>19</v>
      </c>
      <c r="F165" s="42">
        <f t="shared" si="4"/>
        <v>31246040</v>
      </c>
      <c r="I165" s="59" t="s">
        <v>19</v>
      </c>
      <c r="J165" s="42">
        <v>32343</v>
      </c>
      <c r="L165" s="11"/>
      <c r="M165" s="59" t="s">
        <v>19</v>
      </c>
      <c r="N165" s="64">
        <f t="shared" si="5"/>
        <v>0.10351071687804279</v>
      </c>
      <c r="O165" s="11"/>
      <c r="P165" s="59" t="s">
        <v>18</v>
      </c>
      <c r="Q165" s="63">
        <v>0.68130968622100951</v>
      </c>
      <c r="R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row>
    <row r="166" spans="1:46">
      <c r="A166" s="59" t="s">
        <v>20</v>
      </c>
      <c r="B166" s="64">
        <v>13510</v>
      </c>
      <c r="E166" s="59" t="s">
        <v>20</v>
      </c>
      <c r="F166" s="42">
        <f t="shared" si="4"/>
        <v>13510000</v>
      </c>
      <c r="I166" s="59" t="s">
        <v>20</v>
      </c>
      <c r="J166" s="42">
        <v>437950</v>
      </c>
      <c r="L166" s="11"/>
      <c r="M166" s="59" t="s">
        <v>20</v>
      </c>
      <c r="N166" s="64">
        <f t="shared" si="5"/>
        <v>3.2416728349370838</v>
      </c>
      <c r="O166" s="11"/>
      <c r="P166" s="59" t="s">
        <v>24</v>
      </c>
      <c r="Q166" s="63">
        <v>0.61266709102482497</v>
      </c>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row>
    <row r="167" spans="1:46">
      <c r="A167" s="59" t="s">
        <v>21</v>
      </c>
      <c r="B167" s="64">
        <v>1022</v>
      </c>
      <c r="E167" s="59" t="s">
        <v>21</v>
      </c>
      <c r="F167" s="42">
        <f t="shared" si="4"/>
        <v>1022000</v>
      </c>
      <c r="I167" s="59" t="s">
        <v>21</v>
      </c>
      <c r="J167" s="42">
        <v>2873</v>
      </c>
      <c r="L167" s="11"/>
      <c r="M167" s="59" t="s">
        <v>21</v>
      </c>
      <c r="N167" s="64">
        <f t="shared" si="5"/>
        <v>0.28111545988258313</v>
      </c>
      <c r="O167" s="11"/>
      <c r="P167" s="59" t="s">
        <v>22</v>
      </c>
      <c r="Q167" s="63">
        <v>0.60826507267101981</v>
      </c>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row>
    <row r="168" spans="1:46">
      <c r="A168" s="59" t="s">
        <v>22</v>
      </c>
      <c r="B168" s="64">
        <v>8510.27</v>
      </c>
      <c r="E168" s="59" t="s">
        <v>22</v>
      </c>
      <c r="F168" s="42">
        <f t="shared" si="4"/>
        <v>8510270</v>
      </c>
      <c r="I168" s="59" t="s">
        <v>22</v>
      </c>
      <c r="J168" s="42">
        <v>51765</v>
      </c>
      <c r="L168" s="11"/>
      <c r="M168" s="59" t="s">
        <v>22</v>
      </c>
      <c r="N168" s="64">
        <f t="shared" si="5"/>
        <v>0.60826507267101981</v>
      </c>
      <c r="O168" s="11"/>
      <c r="P168" s="59" t="s">
        <v>35</v>
      </c>
      <c r="Q168" s="63">
        <v>0.4854076445113914</v>
      </c>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row>
    <row r="169" spans="1:46">
      <c r="A169" s="59" t="s">
        <v>23</v>
      </c>
      <c r="B169" s="64">
        <v>351.92</v>
      </c>
      <c r="E169" s="59" t="s">
        <v>23</v>
      </c>
      <c r="F169" s="42">
        <f t="shared" si="4"/>
        <v>351920</v>
      </c>
      <c r="I169" s="59" t="s">
        <v>23</v>
      </c>
      <c r="J169" s="42">
        <v>0</v>
      </c>
      <c r="L169" s="11"/>
      <c r="M169" s="59" t="s">
        <v>23</v>
      </c>
      <c r="N169" s="64">
        <f t="shared" si="5"/>
        <v>0</v>
      </c>
      <c r="O169" s="11"/>
      <c r="P169" s="59" t="s">
        <v>45</v>
      </c>
      <c r="Q169" s="63">
        <v>0.30485273947881325</v>
      </c>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row>
    <row r="170" spans="1:46">
      <c r="A170" s="59" t="s">
        <v>24</v>
      </c>
      <c r="B170" s="64">
        <v>314.2</v>
      </c>
      <c r="E170" s="59" t="s">
        <v>24</v>
      </c>
      <c r="F170" s="42">
        <f t="shared" si="4"/>
        <v>314200</v>
      </c>
      <c r="I170" s="59" t="s">
        <v>24</v>
      </c>
      <c r="J170" s="42">
        <v>1925</v>
      </c>
      <c r="L170" s="11"/>
      <c r="M170" s="59" t="s">
        <v>24</v>
      </c>
      <c r="N170" s="64">
        <f t="shared" si="5"/>
        <v>0.61266709102482497</v>
      </c>
      <c r="O170" s="11"/>
      <c r="P170" s="59" t="s">
        <v>21</v>
      </c>
      <c r="Q170" s="63">
        <v>0.28111545988258313</v>
      </c>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row>
    <row r="171" spans="1:46">
      <c r="A171" s="59" t="s">
        <v>25</v>
      </c>
      <c r="B171" s="64">
        <v>550.79999999999995</v>
      </c>
      <c r="E171" s="59" t="s">
        <v>25</v>
      </c>
      <c r="F171" s="42">
        <f t="shared" si="4"/>
        <v>550800</v>
      </c>
      <c r="I171" s="59" t="s">
        <v>25</v>
      </c>
      <c r="J171" s="42">
        <v>131</v>
      </c>
      <c r="L171" s="11"/>
      <c r="M171" s="59" t="s">
        <v>25</v>
      </c>
      <c r="N171" s="64">
        <f t="shared" si="5"/>
        <v>2.3783587509077705E-2</v>
      </c>
      <c r="O171" s="11"/>
      <c r="P171" s="59" t="s">
        <v>10</v>
      </c>
      <c r="Q171" s="63">
        <v>0.28070204269445037</v>
      </c>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row>
    <row r="172" spans="1:46">
      <c r="A172" s="59" t="s">
        <v>26</v>
      </c>
      <c r="B172" s="64">
        <v>84.04</v>
      </c>
      <c r="E172" s="59" t="s">
        <v>26</v>
      </c>
      <c r="F172" s="42">
        <f t="shared" si="4"/>
        <v>84040</v>
      </c>
      <c r="I172" s="59" t="s">
        <v>26</v>
      </c>
      <c r="J172" s="42">
        <v>1026</v>
      </c>
      <c r="L172" s="11"/>
      <c r="M172" s="59" t="s">
        <v>26</v>
      </c>
      <c r="N172" s="64">
        <f t="shared" si="5"/>
        <v>1.2208472156116135</v>
      </c>
      <c r="O172" s="11"/>
      <c r="P172" s="59" t="s">
        <v>15</v>
      </c>
      <c r="Q172" s="63">
        <v>0.22645888594164457</v>
      </c>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row>
    <row r="173" spans="1:46">
      <c r="A173" s="59" t="s">
        <v>27</v>
      </c>
      <c r="B173" s="64">
        <v>2634</v>
      </c>
      <c r="E173" s="59" t="s">
        <v>27</v>
      </c>
      <c r="F173" s="42">
        <f t="shared" si="4"/>
        <v>2634000</v>
      </c>
      <c r="I173" s="59" t="s">
        <v>27</v>
      </c>
      <c r="J173" s="42">
        <v>5486</v>
      </c>
      <c r="L173" s="11"/>
      <c r="M173" s="59" t="s">
        <v>27</v>
      </c>
      <c r="N173" s="64">
        <f t="shared" si="5"/>
        <v>0.20827638572513285</v>
      </c>
      <c r="O173" s="11"/>
      <c r="P173" s="59" t="s">
        <v>27</v>
      </c>
      <c r="Q173" s="63">
        <v>0.20827638572513285</v>
      </c>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row>
    <row r="174" spans="1:46">
      <c r="A174" s="59" t="s">
        <v>28</v>
      </c>
      <c r="B174" s="64">
        <v>35.479999999999997</v>
      </c>
      <c r="E174" s="59" t="s">
        <v>28</v>
      </c>
      <c r="F174" s="42">
        <f t="shared" si="4"/>
        <v>35480</v>
      </c>
      <c r="I174" s="59" t="s">
        <v>28</v>
      </c>
      <c r="J174" s="42">
        <v>0</v>
      </c>
      <c r="L174" s="11"/>
      <c r="M174" s="59" t="s">
        <v>28</v>
      </c>
      <c r="N174" s="64">
        <f t="shared" si="5"/>
        <v>0</v>
      </c>
      <c r="O174" s="11"/>
      <c r="P174" s="59" t="s">
        <v>84</v>
      </c>
      <c r="Q174" s="63">
        <v>0.17940102458065757</v>
      </c>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row>
    <row r="175" spans="1:46">
      <c r="A175" s="59" t="s">
        <v>29</v>
      </c>
      <c r="B175" s="64">
        <v>11921</v>
      </c>
      <c r="E175" s="59" t="s">
        <v>29</v>
      </c>
      <c r="F175" s="42">
        <f t="shared" si="4"/>
        <v>11921000</v>
      </c>
      <c r="I175" s="59" t="s">
        <v>29</v>
      </c>
      <c r="J175" s="42">
        <v>106458</v>
      </c>
      <c r="L175" s="11"/>
      <c r="M175" s="59" t="s">
        <v>29</v>
      </c>
      <c r="N175" s="64">
        <f t="shared" si="5"/>
        <v>0.89302910829628379</v>
      </c>
      <c r="O175" s="11"/>
      <c r="P175" s="59" t="s">
        <v>34</v>
      </c>
      <c r="Q175" s="63">
        <v>0.10895575581691361</v>
      </c>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row>
    <row r="176" spans="1:46">
      <c r="A176" s="59" t="s">
        <v>30</v>
      </c>
      <c r="B176" s="64">
        <v>2773.23</v>
      </c>
      <c r="E176" s="59" t="s">
        <v>30</v>
      </c>
      <c r="F176" s="42">
        <f t="shared" si="4"/>
        <v>2773230</v>
      </c>
      <c r="I176" s="59" t="s">
        <v>30</v>
      </c>
      <c r="J176" s="42">
        <v>74603</v>
      </c>
      <c r="L176" s="11"/>
      <c r="M176" s="59" t="s">
        <v>30</v>
      </c>
      <c r="N176" s="64">
        <f t="shared" si="5"/>
        <v>2.6901122517786118</v>
      </c>
      <c r="O176" s="11"/>
      <c r="P176" s="59" t="s">
        <v>19</v>
      </c>
      <c r="Q176" s="63">
        <v>0.10351071687804279</v>
      </c>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row>
    <row r="177" spans="1:46">
      <c r="A177" s="59" t="s">
        <v>31</v>
      </c>
      <c r="B177" s="64">
        <v>11215.5</v>
      </c>
      <c r="E177" s="59" t="s">
        <v>31</v>
      </c>
      <c r="F177" s="42">
        <f t="shared" si="4"/>
        <v>11215500</v>
      </c>
      <c r="I177" s="59" t="s">
        <v>31</v>
      </c>
      <c r="J177" s="42">
        <v>4189</v>
      </c>
      <c r="L177" s="11"/>
      <c r="M177" s="59" t="s">
        <v>31</v>
      </c>
      <c r="N177" s="64">
        <f t="shared" si="5"/>
        <v>3.7350095849494003E-2</v>
      </c>
      <c r="O177" s="11"/>
      <c r="P177" s="59" t="s">
        <v>31</v>
      </c>
      <c r="Q177" s="63">
        <v>3.7350095849494003E-2</v>
      </c>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row>
    <row r="178" spans="1:46">
      <c r="A178" s="59" t="s">
        <v>45</v>
      </c>
      <c r="B178" s="64">
        <v>2216.48</v>
      </c>
      <c r="E178" s="59" t="s">
        <v>45</v>
      </c>
      <c r="F178" s="42">
        <f t="shared" si="4"/>
        <v>2216480</v>
      </c>
      <c r="I178" s="59" t="s">
        <v>45</v>
      </c>
      <c r="J178" s="42">
        <v>6757</v>
      </c>
      <c r="L178" s="11"/>
      <c r="M178" s="59" t="s">
        <v>45</v>
      </c>
      <c r="N178" s="64">
        <f t="shared" si="5"/>
        <v>0.30485273947881325</v>
      </c>
      <c r="O178" s="11"/>
      <c r="P178" s="59" t="s">
        <v>16</v>
      </c>
      <c r="Q178" s="63">
        <v>3.2108698481965195E-2</v>
      </c>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row>
    <row r="179" spans="1:46">
      <c r="A179" s="59" t="s">
        <v>32</v>
      </c>
      <c r="B179" s="64">
        <v>3834.1</v>
      </c>
      <c r="E179" s="59" t="s">
        <v>32</v>
      </c>
      <c r="F179" s="42">
        <f t="shared" si="4"/>
        <v>3834100</v>
      </c>
      <c r="I179" s="59" t="s">
        <v>32</v>
      </c>
      <c r="J179" s="42">
        <v>9</v>
      </c>
      <c r="L179" s="11"/>
      <c r="M179" s="59" t="s">
        <v>32</v>
      </c>
      <c r="N179" s="64">
        <f t="shared" si="5"/>
        <v>2.3473566156333951E-4</v>
      </c>
      <c r="O179" s="11"/>
      <c r="P179" s="59" t="s">
        <v>25</v>
      </c>
      <c r="Q179" s="63">
        <v>2.3783587509077705E-2</v>
      </c>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row>
    <row r="180" spans="1:46">
      <c r="A180" s="59" t="s">
        <v>33</v>
      </c>
      <c r="B180" s="64">
        <v>240.14</v>
      </c>
      <c r="E180" s="59" t="s">
        <v>33</v>
      </c>
      <c r="F180" s="42">
        <f t="shared" si="4"/>
        <v>240140</v>
      </c>
      <c r="I180" s="59" t="s">
        <v>33</v>
      </c>
      <c r="J180" s="42">
        <v>3252</v>
      </c>
      <c r="L180" s="11"/>
      <c r="M180" s="59" t="s">
        <v>33</v>
      </c>
      <c r="N180" s="64">
        <f t="shared" si="5"/>
        <v>1.3542100441409177</v>
      </c>
      <c r="O180" s="11"/>
      <c r="P180" s="59" t="s">
        <v>11</v>
      </c>
      <c r="Q180" s="63">
        <v>1.850308045790041E-2</v>
      </c>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row>
    <row r="181" spans="1:46">
      <c r="A181" s="59" t="s">
        <v>34</v>
      </c>
      <c r="B181" s="64">
        <v>589.23</v>
      </c>
      <c r="E181" s="59" t="s">
        <v>34</v>
      </c>
      <c r="F181" s="42">
        <f t="shared" si="4"/>
        <v>589230</v>
      </c>
      <c r="I181" s="59" t="s">
        <v>34</v>
      </c>
      <c r="J181" s="42">
        <v>642</v>
      </c>
      <c r="M181" s="59" t="s">
        <v>34</v>
      </c>
      <c r="N181" s="64">
        <f t="shared" si="5"/>
        <v>0.10895575581691361</v>
      </c>
      <c r="P181" s="59" t="s">
        <v>32</v>
      </c>
      <c r="Q181" s="63">
        <v>2.3473566156333951E-4</v>
      </c>
      <c r="T181" s="11"/>
      <c r="U181" s="11"/>
    </row>
    <row r="182" spans="1:46">
      <c r="A182" s="59" t="s">
        <v>35</v>
      </c>
      <c r="B182" s="64">
        <v>1062.2</v>
      </c>
      <c r="E182" s="59" t="s">
        <v>35</v>
      </c>
      <c r="F182" s="42">
        <f t="shared" si="4"/>
        <v>1062200</v>
      </c>
      <c r="I182" s="59" t="s">
        <v>35</v>
      </c>
      <c r="J182" s="42">
        <v>5156</v>
      </c>
      <c r="M182" s="59" t="s">
        <v>35</v>
      </c>
      <c r="N182" s="64">
        <f t="shared" si="5"/>
        <v>0.4854076445113914</v>
      </c>
      <c r="P182" s="59" t="s">
        <v>23</v>
      </c>
      <c r="Q182" s="63">
        <v>0</v>
      </c>
      <c r="T182" s="11"/>
      <c r="U182" s="11"/>
    </row>
    <row r="183" spans="1:46">
      <c r="A183" s="59" t="s">
        <v>36</v>
      </c>
      <c r="B183" s="64">
        <v>1481.2</v>
      </c>
      <c r="E183" s="59" t="s">
        <v>36</v>
      </c>
      <c r="F183" s="42">
        <f t="shared" si="4"/>
        <v>1481200</v>
      </c>
      <c r="I183" s="59" t="s">
        <v>36</v>
      </c>
      <c r="J183" s="42">
        <v>36649</v>
      </c>
      <c r="M183" s="59" t="s">
        <v>36</v>
      </c>
      <c r="N183" s="64">
        <f t="shared" si="5"/>
        <v>2.4742776127464219</v>
      </c>
      <c r="P183" s="59" t="s">
        <v>28</v>
      </c>
      <c r="Q183" s="63">
        <v>0</v>
      </c>
      <c r="T183" s="11"/>
      <c r="U183" s="11"/>
    </row>
    <row r="185" spans="1:46">
      <c r="A185" s="44" t="s">
        <v>43</v>
      </c>
      <c r="I185" s="44" t="s">
        <v>43</v>
      </c>
    </row>
    <row r="186" spans="1:46">
      <c r="A186" s="44" t="s">
        <v>17</v>
      </c>
      <c r="B186" s="44" t="s">
        <v>44</v>
      </c>
      <c r="I186" s="44" t="s">
        <v>17</v>
      </c>
      <c r="J186" s="44" t="s">
        <v>44</v>
      </c>
    </row>
    <row r="189" spans="1:46">
      <c r="A189" s="8" t="s">
        <v>62</v>
      </c>
    </row>
    <row r="190" spans="1:46">
      <c r="A190" s="44" t="s">
        <v>73</v>
      </c>
      <c r="G190" s="44" t="s">
        <v>75</v>
      </c>
      <c r="P190" s="44" t="s">
        <v>87</v>
      </c>
    </row>
    <row r="192" spans="1:46" s="13" customFormat="1">
      <c r="A192" s="44" t="s">
        <v>0</v>
      </c>
      <c r="B192" s="43">
        <v>44208.784918981481</v>
      </c>
      <c r="G192" s="44" t="s">
        <v>0</v>
      </c>
      <c r="H192" s="43">
        <v>44208.784942129627</v>
      </c>
      <c r="P192" s="44" t="s">
        <v>0</v>
      </c>
      <c r="Q192" s="43">
        <v>44204.278402777782</v>
      </c>
    </row>
    <row r="193" spans="1:27" s="13" customFormat="1">
      <c r="A193" s="44" t="s">
        <v>1</v>
      </c>
      <c r="B193" s="43">
        <v>44211.324042835651</v>
      </c>
      <c r="G193" s="44" t="s">
        <v>1</v>
      </c>
      <c r="H193" s="43">
        <v>44211.324042835651</v>
      </c>
      <c r="P193" s="44" t="s">
        <v>1</v>
      </c>
      <c r="Q193" s="43">
        <v>44211.324042835651</v>
      </c>
    </row>
    <row r="194" spans="1:27">
      <c r="A194" s="44" t="s">
        <v>2</v>
      </c>
      <c r="B194" s="44" t="s">
        <v>3</v>
      </c>
      <c r="G194" s="44" t="s">
        <v>2</v>
      </c>
      <c r="H194" s="44" t="s">
        <v>3</v>
      </c>
      <c r="P194" s="44" t="s">
        <v>2</v>
      </c>
      <c r="Q194" s="44" t="s">
        <v>3</v>
      </c>
    </row>
    <row r="196" spans="1:27">
      <c r="A196" s="44" t="s">
        <v>59</v>
      </c>
      <c r="B196" s="44" t="s">
        <v>60</v>
      </c>
      <c r="G196" s="44" t="s">
        <v>59</v>
      </c>
      <c r="H196" s="44" t="s">
        <v>60</v>
      </c>
      <c r="P196" s="44" t="s">
        <v>47</v>
      </c>
      <c r="Q196" s="44" t="s">
        <v>102</v>
      </c>
    </row>
    <row r="197" spans="1:27">
      <c r="A197" s="44" t="s">
        <v>47</v>
      </c>
      <c r="B197" s="44" t="s">
        <v>102</v>
      </c>
      <c r="G197" s="44" t="s">
        <v>47</v>
      </c>
      <c r="H197" s="44" t="s">
        <v>102</v>
      </c>
      <c r="P197" s="44" t="s">
        <v>4</v>
      </c>
      <c r="Q197" s="44" t="s">
        <v>55</v>
      </c>
    </row>
    <row r="198" spans="1:27">
      <c r="A198" s="44" t="s">
        <v>4</v>
      </c>
      <c r="B198" s="44" t="s">
        <v>88</v>
      </c>
      <c r="D198" s="44" t="s">
        <v>4</v>
      </c>
      <c r="E198" s="65" t="s">
        <v>55</v>
      </c>
      <c r="G198" s="44" t="s">
        <v>4</v>
      </c>
      <c r="H198" s="44" t="s">
        <v>88</v>
      </c>
      <c r="J198" s="44" t="s">
        <v>4</v>
      </c>
      <c r="K198" s="65" t="s">
        <v>55</v>
      </c>
    </row>
    <row r="200" spans="1:27">
      <c r="A200" s="59" t="s">
        <v>63</v>
      </c>
      <c r="B200" s="59" t="s">
        <v>74</v>
      </c>
      <c r="D200" s="59" t="s">
        <v>63</v>
      </c>
      <c r="E200" s="59" t="s">
        <v>74</v>
      </c>
      <c r="G200" s="59" t="s">
        <v>63</v>
      </c>
      <c r="H200" s="59" t="s">
        <v>76</v>
      </c>
      <c r="J200" s="59" t="s">
        <v>63</v>
      </c>
      <c r="K200" s="59" t="s">
        <v>76</v>
      </c>
      <c r="M200" s="59" t="s">
        <v>63</v>
      </c>
      <c r="N200" s="59" t="s">
        <v>77</v>
      </c>
      <c r="P200" s="59" t="s">
        <v>63</v>
      </c>
      <c r="Q200" s="59" t="s">
        <v>76</v>
      </c>
      <c r="R200" s="59" t="s">
        <v>74</v>
      </c>
      <c r="T200" s="59" t="s">
        <v>63</v>
      </c>
      <c r="U200" s="59" t="s">
        <v>77</v>
      </c>
      <c r="W200" s="59" t="s">
        <v>63</v>
      </c>
      <c r="X200" s="59" t="s">
        <v>81</v>
      </c>
      <c r="Z200" s="59"/>
      <c r="AA200" s="61" t="s">
        <v>62</v>
      </c>
    </row>
    <row r="201" spans="1:27">
      <c r="A201" s="59" t="s">
        <v>10</v>
      </c>
      <c r="B201" s="62" t="s">
        <v>17</v>
      </c>
      <c r="D201" s="59" t="s">
        <v>10</v>
      </c>
      <c r="E201" s="42" t="str">
        <f>IF(B201=":",":",B201*1000)</f>
        <v>:</v>
      </c>
      <c r="G201" s="59" t="s">
        <v>10</v>
      </c>
      <c r="H201" s="62" t="s">
        <v>17</v>
      </c>
      <c r="J201" s="59" t="s">
        <v>10</v>
      </c>
      <c r="K201" s="42" t="str">
        <f>IF(H201=":",":",H201*1000)</f>
        <v>:</v>
      </c>
      <c r="M201" s="59" t="s">
        <v>10</v>
      </c>
      <c r="N201" s="42" t="str">
        <f>IF(OR(E201=":",K201=":"),":",E201+K201)</f>
        <v>:</v>
      </c>
      <c r="P201" s="59" t="s">
        <v>10</v>
      </c>
      <c r="Q201" s="42">
        <v>27349</v>
      </c>
      <c r="R201" s="42">
        <v>7670</v>
      </c>
      <c r="T201" s="59" t="s">
        <v>10</v>
      </c>
      <c r="U201" s="42">
        <f>IF(OR(Q201=":",R201=":"),":",Q201+R201)</f>
        <v>35019</v>
      </c>
      <c r="W201" s="59" t="s">
        <v>10</v>
      </c>
      <c r="X201" s="64" t="str">
        <f>IF(OR(N201=":",U201=":"),":",100*(U201/N201))</f>
        <v>:</v>
      </c>
      <c r="Z201" s="59" t="s">
        <v>24</v>
      </c>
      <c r="AA201" s="63">
        <v>36.214689265536727</v>
      </c>
    </row>
    <row r="202" spans="1:27">
      <c r="A202" s="59" t="s">
        <v>11</v>
      </c>
      <c r="B202" s="64">
        <v>228.49</v>
      </c>
      <c r="D202" s="59" t="s">
        <v>11</v>
      </c>
      <c r="E202" s="42">
        <f t="shared" ref="E202:E227" si="6">IF(B202=":",":",B202*1000)</f>
        <v>228490</v>
      </c>
      <c r="G202" s="59" t="s">
        <v>11</v>
      </c>
      <c r="H202" s="64">
        <v>1280.98</v>
      </c>
      <c r="J202" s="59" t="s">
        <v>11</v>
      </c>
      <c r="K202" s="42">
        <f t="shared" ref="K202:K227" si="7">IF(H202=":",":",H202*1000)</f>
        <v>1280980</v>
      </c>
      <c r="M202" s="59" t="s">
        <v>11</v>
      </c>
      <c r="N202" s="42">
        <f t="shared" ref="N202:N227" si="8">IF(OR(E202=":",K202=":"),":",E202+K202)</f>
        <v>1509470</v>
      </c>
      <c r="P202" s="59" t="s">
        <v>11</v>
      </c>
      <c r="Q202" s="42">
        <v>22780</v>
      </c>
      <c r="R202" s="42">
        <v>7956</v>
      </c>
      <c r="T202" s="59" t="s">
        <v>11</v>
      </c>
      <c r="U202" s="42">
        <f t="shared" ref="U202:U227" si="9">IF(OR(Q202=":",R202=":"),":",Q202+R202)</f>
        <v>30736</v>
      </c>
      <c r="W202" s="59" t="s">
        <v>11</v>
      </c>
      <c r="X202" s="64">
        <f t="shared" ref="X202:X227" si="10">IF(OR(N202=":",U202=":"),":",100*(U202/N202))</f>
        <v>2.0362113854531723</v>
      </c>
      <c r="Z202" s="59" t="s">
        <v>30</v>
      </c>
      <c r="AA202" s="63">
        <v>35.401082478390819</v>
      </c>
    </row>
    <row r="203" spans="1:27">
      <c r="A203" s="59" t="s">
        <v>84</v>
      </c>
      <c r="B203" s="62" t="s">
        <v>17</v>
      </c>
      <c r="D203" s="59" t="s">
        <v>84</v>
      </c>
      <c r="E203" s="42" t="str">
        <f t="shared" si="6"/>
        <v>:</v>
      </c>
      <c r="G203" s="59" t="s">
        <v>84</v>
      </c>
      <c r="H203" s="62" t="s">
        <v>17</v>
      </c>
      <c r="J203" s="59" t="s">
        <v>84</v>
      </c>
      <c r="K203" s="42" t="str">
        <f t="shared" si="7"/>
        <v>:</v>
      </c>
      <c r="M203" s="59" t="s">
        <v>84</v>
      </c>
      <c r="N203" s="42" t="str">
        <f t="shared" si="8"/>
        <v>:</v>
      </c>
      <c r="P203" s="59" t="s">
        <v>84</v>
      </c>
      <c r="Q203" s="42">
        <v>87863</v>
      </c>
      <c r="R203" s="42">
        <v>9452</v>
      </c>
      <c r="T203" s="59" t="s">
        <v>12</v>
      </c>
      <c r="U203" s="42">
        <f t="shared" si="9"/>
        <v>97315</v>
      </c>
      <c r="W203" s="59" t="s">
        <v>84</v>
      </c>
      <c r="X203" s="64" t="str">
        <f t="shared" si="10"/>
        <v>:</v>
      </c>
      <c r="Z203" s="59" t="s">
        <v>34</v>
      </c>
      <c r="AA203" s="63">
        <v>26.778885301137162</v>
      </c>
    </row>
    <row r="204" spans="1:27">
      <c r="A204" s="59" t="s">
        <v>13</v>
      </c>
      <c r="B204" s="62" t="s">
        <v>17</v>
      </c>
      <c r="D204" s="59" t="s">
        <v>13</v>
      </c>
      <c r="E204" s="42" t="str">
        <f t="shared" si="6"/>
        <v>:</v>
      </c>
      <c r="G204" s="59" t="s">
        <v>13</v>
      </c>
      <c r="H204" s="62" t="s">
        <v>17</v>
      </c>
      <c r="J204" s="59" t="s">
        <v>13</v>
      </c>
      <c r="K204" s="42" t="str">
        <f t="shared" si="7"/>
        <v>:</v>
      </c>
      <c r="M204" s="59" t="s">
        <v>13</v>
      </c>
      <c r="N204" s="42" t="str">
        <f t="shared" si="8"/>
        <v>:</v>
      </c>
      <c r="P204" s="59" t="s">
        <v>13</v>
      </c>
      <c r="Q204" s="42">
        <v>11435</v>
      </c>
      <c r="R204" s="42">
        <v>2075</v>
      </c>
      <c r="T204" s="59" t="s">
        <v>13</v>
      </c>
      <c r="U204" s="42">
        <f t="shared" si="9"/>
        <v>13510</v>
      </c>
      <c r="W204" s="59" t="s">
        <v>13</v>
      </c>
      <c r="X204" s="64" t="str">
        <f t="shared" si="10"/>
        <v>:</v>
      </c>
      <c r="Z204" s="59" t="s">
        <v>18</v>
      </c>
      <c r="AA204" s="63">
        <v>14.39079703506288</v>
      </c>
    </row>
    <row r="205" spans="1:27">
      <c r="A205" s="59" t="s">
        <v>14</v>
      </c>
      <c r="B205" s="64">
        <v>141</v>
      </c>
      <c r="D205" s="59" t="s">
        <v>14</v>
      </c>
      <c r="E205" s="42">
        <f t="shared" si="6"/>
        <v>141000</v>
      </c>
      <c r="G205" s="59" t="s">
        <v>14</v>
      </c>
      <c r="H205" s="64">
        <v>1556.5</v>
      </c>
      <c r="J205" s="59" t="s">
        <v>14</v>
      </c>
      <c r="K205" s="42">
        <f t="shared" si="7"/>
        <v>1556500</v>
      </c>
      <c r="M205" s="59" t="s">
        <v>14</v>
      </c>
      <c r="N205" s="42">
        <f t="shared" si="8"/>
        <v>1697500</v>
      </c>
      <c r="P205" s="59" t="s">
        <v>14</v>
      </c>
      <c r="Q205" s="42">
        <v>194241</v>
      </c>
      <c r="R205" s="62" t="s">
        <v>17</v>
      </c>
      <c r="T205" s="59" t="s">
        <v>14</v>
      </c>
      <c r="U205" s="42" t="str">
        <f t="shared" si="9"/>
        <v>:</v>
      </c>
      <c r="W205" s="59" t="s">
        <v>48</v>
      </c>
      <c r="X205" s="64" t="str">
        <f t="shared" si="10"/>
        <v>:</v>
      </c>
      <c r="Z205" s="59" t="s">
        <v>25</v>
      </c>
      <c r="AA205" s="63">
        <v>14.256578947368419</v>
      </c>
    </row>
    <row r="206" spans="1:27">
      <c r="A206" s="59" t="s">
        <v>15</v>
      </c>
      <c r="B206" s="62" t="s">
        <v>17</v>
      </c>
      <c r="D206" s="59" t="s">
        <v>15</v>
      </c>
      <c r="E206" s="42" t="str">
        <f t="shared" si="6"/>
        <v>:</v>
      </c>
      <c r="G206" s="59" t="s">
        <v>15</v>
      </c>
      <c r="H206" s="62" t="s">
        <v>17</v>
      </c>
      <c r="J206" s="59" t="s">
        <v>15</v>
      </c>
      <c r="K206" s="42" t="str">
        <f t="shared" si="7"/>
        <v>:</v>
      </c>
      <c r="M206" s="59" t="s">
        <v>15</v>
      </c>
      <c r="N206" s="42" t="str">
        <f t="shared" si="8"/>
        <v>:</v>
      </c>
      <c r="P206" s="59" t="s">
        <v>15</v>
      </c>
      <c r="Q206" s="42">
        <v>32504</v>
      </c>
      <c r="R206" s="42">
        <v>1377</v>
      </c>
      <c r="T206" s="59" t="s">
        <v>15</v>
      </c>
      <c r="U206" s="42">
        <f t="shared" si="9"/>
        <v>33881</v>
      </c>
      <c r="W206" s="59" t="s">
        <v>15</v>
      </c>
      <c r="X206" s="64" t="str">
        <f t="shared" si="10"/>
        <v>:</v>
      </c>
      <c r="Z206" s="59" t="s">
        <v>20</v>
      </c>
      <c r="AA206" s="63">
        <v>10.324344075715826</v>
      </c>
    </row>
    <row r="207" spans="1:27">
      <c r="A207" s="59" t="s">
        <v>16</v>
      </c>
      <c r="B207" s="62" t="s">
        <v>17</v>
      </c>
      <c r="D207" s="59" t="s">
        <v>16</v>
      </c>
      <c r="E207" s="42" t="str">
        <f t="shared" si="6"/>
        <v>:</v>
      </c>
      <c r="G207" s="59" t="s">
        <v>16</v>
      </c>
      <c r="H207" s="64">
        <v>3809.37</v>
      </c>
      <c r="J207" s="59" t="s">
        <v>16</v>
      </c>
      <c r="K207" s="42">
        <f t="shared" si="7"/>
        <v>3809370</v>
      </c>
      <c r="M207" s="59" t="s">
        <v>16</v>
      </c>
      <c r="N207" s="42" t="str">
        <f t="shared" si="8"/>
        <v>:</v>
      </c>
      <c r="P207" s="59" t="s">
        <v>16</v>
      </c>
      <c r="Q207" s="42">
        <v>84949</v>
      </c>
      <c r="R207" s="42">
        <v>126</v>
      </c>
      <c r="T207" s="59" t="s">
        <v>16</v>
      </c>
      <c r="U207" s="42">
        <f t="shared" si="9"/>
        <v>85075</v>
      </c>
      <c r="W207" s="59" t="s">
        <v>16</v>
      </c>
      <c r="X207" s="64" t="str">
        <f t="shared" si="10"/>
        <v>:</v>
      </c>
      <c r="Z207" s="59" t="s">
        <v>21</v>
      </c>
      <c r="AA207" s="63">
        <v>9.6255405405405412</v>
      </c>
    </row>
    <row r="208" spans="1:27">
      <c r="A208" s="59" t="s">
        <v>18</v>
      </c>
      <c r="B208" s="64">
        <v>3580</v>
      </c>
      <c r="D208" s="59" t="s">
        <v>18</v>
      </c>
      <c r="E208" s="42">
        <f t="shared" si="6"/>
        <v>3580000</v>
      </c>
      <c r="G208" s="59" t="s">
        <v>18</v>
      </c>
      <c r="H208" s="64">
        <v>8427</v>
      </c>
      <c r="J208" s="59" t="s">
        <v>18</v>
      </c>
      <c r="K208" s="42">
        <f t="shared" si="7"/>
        <v>8427000</v>
      </c>
      <c r="M208" s="59" t="s">
        <v>18</v>
      </c>
      <c r="N208" s="42">
        <f t="shared" si="8"/>
        <v>12007000</v>
      </c>
      <c r="P208" s="59" t="s">
        <v>18</v>
      </c>
      <c r="Q208" s="42">
        <v>1229684</v>
      </c>
      <c r="R208" s="42">
        <v>498219</v>
      </c>
      <c r="T208" s="59" t="s">
        <v>18</v>
      </c>
      <c r="U208" s="42">
        <f t="shared" si="9"/>
        <v>1727903</v>
      </c>
      <c r="W208" s="59" t="s">
        <v>18</v>
      </c>
      <c r="X208" s="64">
        <f t="shared" si="10"/>
        <v>14.39079703506288</v>
      </c>
      <c r="Z208" s="59" t="s">
        <v>22</v>
      </c>
      <c r="AA208" s="63">
        <v>8.6307012754975432</v>
      </c>
    </row>
    <row r="209" spans="1:27">
      <c r="A209" s="59" t="s">
        <v>19</v>
      </c>
      <c r="B209" s="64">
        <v>2659.11</v>
      </c>
      <c r="D209" s="59" t="s">
        <v>19</v>
      </c>
      <c r="E209" s="42">
        <f t="shared" si="6"/>
        <v>2659110</v>
      </c>
      <c r="G209" s="59" t="s">
        <v>19</v>
      </c>
      <c r="H209" s="64">
        <v>15478.62</v>
      </c>
      <c r="J209" s="59" t="s">
        <v>19</v>
      </c>
      <c r="K209" s="42">
        <f t="shared" si="7"/>
        <v>15478620</v>
      </c>
      <c r="M209" s="59" t="s">
        <v>19</v>
      </c>
      <c r="N209" s="42">
        <f t="shared" si="8"/>
        <v>18137730</v>
      </c>
      <c r="P209" s="59" t="s">
        <v>19</v>
      </c>
      <c r="Q209" s="42">
        <v>594875</v>
      </c>
      <c r="R209" s="42">
        <v>79966</v>
      </c>
      <c r="T209" s="59" t="s">
        <v>19</v>
      </c>
      <c r="U209" s="42">
        <f t="shared" si="9"/>
        <v>674841</v>
      </c>
      <c r="W209" s="59" t="s">
        <v>19</v>
      </c>
      <c r="X209" s="64">
        <f t="shared" si="10"/>
        <v>3.720647512119764</v>
      </c>
      <c r="Z209" s="59" t="s">
        <v>29</v>
      </c>
      <c r="AA209" s="63">
        <v>5.348739495798319</v>
      </c>
    </row>
    <row r="210" spans="1:27">
      <c r="A210" s="59" t="s">
        <v>20</v>
      </c>
      <c r="B210" s="64">
        <v>1242</v>
      </c>
      <c r="D210" s="59" t="s">
        <v>20</v>
      </c>
      <c r="E210" s="42">
        <f t="shared" si="6"/>
        <v>1242000</v>
      </c>
      <c r="G210" s="59" t="s">
        <v>20</v>
      </c>
      <c r="H210" s="64">
        <v>7105</v>
      </c>
      <c r="J210" s="59" t="s">
        <v>20</v>
      </c>
      <c r="K210" s="42">
        <f t="shared" si="7"/>
        <v>7105000</v>
      </c>
      <c r="M210" s="59" t="s">
        <v>20</v>
      </c>
      <c r="N210" s="42">
        <f t="shared" si="8"/>
        <v>8347000</v>
      </c>
      <c r="P210" s="59" t="s">
        <v>20</v>
      </c>
      <c r="Q210" s="42">
        <v>737091</v>
      </c>
      <c r="R210" s="42">
        <v>124682</v>
      </c>
      <c r="T210" s="59" t="s">
        <v>20</v>
      </c>
      <c r="U210" s="42">
        <f t="shared" si="9"/>
        <v>861773</v>
      </c>
      <c r="W210" s="59" t="s">
        <v>20</v>
      </c>
      <c r="X210" s="64">
        <f t="shared" si="10"/>
        <v>10.324344075715826</v>
      </c>
      <c r="Z210" s="59" t="s">
        <v>45</v>
      </c>
      <c r="AA210" s="63">
        <v>4.0788386832958494</v>
      </c>
    </row>
    <row r="211" spans="1:27">
      <c r="A211" s="59" t="s">
        <v>21</v>
      </c>
      <c r="B211" s="64">
        <v>82</v>
      </c>
      <c r="D211" s="59" t="s">
        <v>21</v>
      </c>
      <c r="E211" s="42">
        <f t="shared" si="6"/>
        <v>82000</v>
      </c>
      <c r="G211" s="59" t="s">
        <v>21</v>
      </c>
      <c r="H211" s="64">
        <v>658</v>
      </c>
      <c r="J211" s="59" t="s">
        <v>21</v>
      </c>
      <c r="K211" s="42">
        <f t="shared" si="7"/>
        <v>658000</v>
      </c>
      <c r="M211" s="59" t="s">
        <v>21</v>
      </c>
      <c r="N211" s="42">
        <f t="shared" si="8"/>
        <v>740000</v>
      </c>
      <c r="P211" s="59" t="s">
        <v>21</v>
      </c>
      <c r="Q211" s="42">
        <v>65632</v>
      </c>
      <c r="R211" s="42">
        <v>5597</v>
      </c>
      <c r="T211" s="59" t="s">
        <v>21</v>
      </c>
      <c r="U211" s="42">
        <f t="shared" si="9"/>
        <v>71229</v>
      </c>
      <c r="W211" s="59" t="s">
        <v>21</v>
      </c>
      <c r="X211" s="64">
        <f t="shared" si="10"/>
        <v>9.6255405405405412</v>
      </c>
      <c r="Z211" s="59" t="s">
        <v>19</v>
      </c>
      <c r="AA211" s="63">
        <v>3.720647512119764</v>
      </c>
    </row>
    <row r="212" spans="1:27">
      <c r="A212" s="59" t="s">
        <v>22</v>
      </c>
      <c r="B212" s="64">
        <v>1058.72</v>
      </c>
      <c r="D212" s="59" t="s">
        <v>22</v>
      </c>
      <c r="E212" s="42">
        <f t="shared" si="6"/>
        <v>1058720</v>
      </c>
      <c r="G212" s="59" t="s">
        <v>22</v>
      </c>
      <c r="H212" s="64">
        <v>7000.88</v>
      </c>
      <c r="J212" s="59" t="s">
        <v>22</v>
      </c>
      <c r="K212" s="42">
        <f t="shared" si="7"/>
        <v>7000880</v>
      </c>
      <c r="M212" s="59" t="s">
        <v>22</v>
      </c>
      <c r="N212" s="42">
        <f t="shared" si="8"/>
        <v>8059600</v>
      </c>
      <c r="P212" s="59" t="s">
        <v>22</v>
      </c>
      <c r="Q212" s="42">
        <v>596182</v>
      </c>
      <c r="R212" s="42">
        <v>99418</v>
      </c>
      <c r="T212" s="59" t="s">
        <v>22</v>
      </c>
      <c r="U212" s="42">
        <f t="shared" si="9"/>
        <v>695600</v>
      </c>
      <c r="W212" s="59" t="s">
        <v>22</v>
      </c>
      <c r="X212" s="64">
        <f t="shared" si="10"/>
        <v>8.6307012754975432</v>
      </c>
      <c r="Z212" s="59" t="s">
        <v>11</v>
      </c>
      <c r="AA212" s="63">
        <v>2.0362113854531723</v>
      </c>
    </row>
    <row r="213" spans="1:27">
      <c r="A213" s="59" t="s">
        <v>23</v>
      </c>
      <c r="B213" s="62" t="s">
        <v>17</v>
      </c>
      <c r="D213" s="59" t="s">
        <v>23</v>
      </c>
      <c r="E213" s="42" t="str">
        <f t="shared" si="6"/>
        <v>:</v>
      </c>
      <c r="G213" s="59" t="s">
        <v>23</v>
      </c>
      <c r="H213" s="62" t="s">
        <v>17</v>
      </c>
      <c r="J213" s="59" t="s">
        <v>23</v>
      </c>
      <c r="K213" s="42" t="str">
        <f t="shared" si="7"/>
        <v>:</v>
      </c>
      <c r="M213" s="59" t="s">
        <v>23</v>
      </c>
      <c r="N213" s="42" t="str">
        <f t="shared" si="8"/>
        <v>:</v>
      </c>
      <c r="P213" s="59" t="s">
        <v>23</v>
      </c>
      <c r="Q213" s="42">
        <v>971</v>
      </c>
      <c r="R213" s="42">
        <v>4535</v>
      </c>
      <c r="T213" s="59" t="s">
        <v>23</v>
      </c>
      <c r="U213" s="42">
        <f t="shared" si="9"/>
        <v>5506</v>
      </c>
      <c r="W213" s="59" t="s">
        <v>23</v>
      </c>
      <c r="X213" s="64" t="str">
        <f t="shared" si="10"/>
        <v>:</v>
      </c>
      <c r="Z213" s="59" t="s">
        <v>27</v>
      </c>
      <c r="AA213" s="63">
        <v>1.1217081850533808</v>
      </c>
    </row>
    <row r="214" spans="1:27">
      <c r="A214" s="59" t="s">
        <v>24</v>
      </c>
      <c r="B214" s="64">
        <v>11.69</v>
      </c>
      <c r="D214" s="59" t="s">
        <v>24</v>
      </c>
      <c r="E214" s="42">
        <f t="shared" si="6"/>
        <v>11690</v>
      </c>
      <c r="G214" s="59" t="s">
        <v>24</v>
      </c>
      <c r="H214" s="64">
        <v>99.82</v>
      </c>
      <c r="J214" s="59" t="s">
        <v>24</v>
      </c>
      <c r="K214" s="42">
        <f t="shared" si="7"/>
        <v>99820</v>
      </c>
      <c r="M214" s="59" t="s">
        <v>24</v>
      </c>
      <c r="N214" s="42">
        <f t="shared" si="8"/>
        <v>111510</v>
      </c>
      <c r="P214" s="59" t="s">
        <v>24</v>
      </c>
      <c r="Q214" s="42">
        <v>37759</v>
      </c>
      <c r="R214" s="42">
        <v>2624</v>
      </c>
      <c r="T214" s="59" t="s">
        <v>24</v>
      </c>
      <c r="U214" s="42">
        <f t="shared" si="9"/>
        <v>40383</v>
      </c>
      <c r="W214" s="59" t="s">
        <v>24</v>
      </c>
      <c r="X214" s="64">
        <f t="shared" si="10"/>
        <v>36.214689265536727</v>
      </c>
      <c r="Z214" s="59" t="s">
        <v>32</v>
      </c>
      <c r="AA214" s="63">
        <v>0.23029238298406327</v>
      </c>
    </row>
    <row r="215" spans="1:27">
      <c r="A215" s="59" t="s">
        <v>25</v>
      </c>
      <c r="B215" s="64">
        <v>15.1</v>
      </c>
      <c r="D215" s="59" t="s">
        <v>25</v>
      </c>
      <c r="E215" s="42">
        <f t="shared" si="6"/>
        <v>15100</v>
      </c>
      <c r="G215" s="59" t="s">
        <v>25</v>
      </c>
      <c r="H215" s="64">
        <v>152.1</v>
      </c>
      <c r="J215" s="59" t="s">
        <v>25</v>
      </c>
      <c r="K215" s="42">
        <f t="shared" si="7"/>
        <v>152100</v>
      </c>
      <c r="M215" s="59" t="s">
        <v>25</v>
      </c>
      <c r="N215" s="42">
        <f t="shared" si="8"/>
        <v>167200</v>
      </c>
      <c r="P215" s="59" t="s">
        <v>25</v>
      </c>
      <c r="Q215" s="42">
        <v>23076</v>
      </c>
      <c r="R215" s="42">
        <v>761</v>
      </c>
      <c r="T215" s="59" t="s">
        <v>25</v>
      </c>
      <c r="U215" s="42">
        <f t="shared" si="9"/>
        <v>23837</v>
      </c>
      <c r="W215" s="59" t="s">
        <v>25</v>
      </c>
      <c r="X215" s="64">
        <f t="shared" si="10"/>
        <v>14.256578947368419</v>
      </c>
      <c r="Z215" s="59" t="s">
        <v>28</v>
      </c>
      <c r="AA215" s="63">
        <v>0</v>
      </c>
    </row>
    <row r="216" spans="1:27">
      <c r="A216" s="59" t="s">
        <v>26</v>
      </c>
      <c r="B216" s="62" t="s">
        <v>17</v>
      </c>
      <c r="D216" s="59" t="s">
        <v>26</v>
      </c>
      <c r="E216" s="42" t="str">
        <f t="shared" si="6"/>
        <v>:</v>
      </c>
      <c r="G216" s="59" t="s">
        <v>26</v>
      </c>
      <c r="H216" s="62" t="s">
        <v>17</v>
      </c>
      <c r="J216" s="59" t="s">
        <v>26</v>
      </c>
      <c r="K216" s="42" t="str">
        <f t="shared" si="7"/>
        <v>:</v>
      </c>
      <c r="M216" s="59" t="s">
        <v>26</v>
      </c>
      <c r="N216" s="42" t="str">
        <f t="shared" si="8"/>
        <v>:</v>
      </c>
      <c r="P216" s="59" t="s">
        <v>26</v>
      </c>
      <c r="Q216" s="42">
        <v>837</v>
      </c>
      <c r="R216" s="42">
        <v>330</v>
      </c>
      <c r="T216" s="59" t="s">
        <v>26</v>
      </c>
      <c r="U216" s="42">
        <f t="shared" si="9"/>
        <v>1167</v>
      </c>
      <c r="W216" s="59" t="s">
        <v>26</v>
      </c>
      <c r="X216" s="64" t="str">
        <f t="shared" si="10"/>
        <v>:</v>
      </c>
      <c r="Z216" s="59" t="s">
        <v>10</v>
      </c>
      <c r="AA216" s="63" t="s">
        <v>17</v>
      </c>
    </row>
    <row r="217" spans="1:27">
      <c r="A217" s="59" t="s">
        <v>27</v>
      </c>
      <c r="B217" s="64">
        <v>63</v>
      </c>
      <c r="D217" s="59" t="s">
        <v>27</v>
      </c>
      <c r="E217" s="42">
        <f t="shared" si="6"/>
        <v>63000</v>
      </c>
      <c r="G217" s="59" t="s">
        <v>27</v>
      </c>
      <c r="H217" s="64">
        <v>1061</v>
      </c>
      <c r="J217" s="59" t="s">
        <v>27</v>
      </c>
      <c r="K217" s="42">
        <f t="shared" si="7"/>
        <v>1061000</v>
      </c>
      <c r="M217" s="59" t="s">
        <v>27</v>
      </c>
      <c r="N217" s="42">
        <f t="shared" si="8"/>
        <v>1124000</v>
      </c>
      <c r="P217" s="59" t="s">
        <v>27</v>
      </c>
      <c r="Q217" s="42">
        <v>11801</v>
      </c>
      <c r="R217" s="42">
        <v>807</v>
      </c>
      <c r="T217" s="59" t="s">
        <v>27</v>
      </c>
      <c r="U217" s="42">
        <f t="shared" si="9"/>
        <v>12608</v>
      </c>
      <c r="W217" s="59" t="s">
        <v>27</v>
      </c>
      <c r="X217" s="64">
        <f t="shared" si="10"/>
        <v>1.1217081850533808</v>
      </c>
      <c r="Z217" s="59" t="s">
        <v>84</v>
      </c>
      <c r="AA217" s="63" t="s">
        <v>17</v>
      </c>
    </row>
    <row r="218" spans="1:27">
      <c r="A218" s="59" t="s">
        <v>28</v>
      </c>
      <c r="B218" s="64">
        <v>5.59</v>
      </c>
      <c r="D218" s="59" t="s">
        <v>28</v>
      </c>
      <c r="E218" s="42">
        <f t="shared" si="6"/>
        <v>5590</v>
      </c>
      <c r="G218" s="59" t="s">
        <v>28</v>
      </c>
      <c r="H218" s="64">
        <v>13.16</v>
      </c>
      <c r="J218" s="59" t="s">
        <v>28</v>
      </c>
      <c r="K218" s="42">
        <f t="shared" si="7"/>
        <v>13160</v>
      </c>
      <c r="M218" s="59" t="s">
        <v>28</v>
      </c>
      <c r="N218" s="42">
        <f t="shared" si="8"/>
        <v>18750</v>
      </c>
      <c r="P218" s="59" t="s">
        <v>28</v>
      </c>
      <c r="Q218" s="42">
        <v>0</v>
      </c>
      <c r="R218" s="42">
        <v>0</v>
      </c>
      <c r="T218" s="59" t="s">
        <v>28</v>
      </c>
      <c r="U218" s="42">
        <f t="shared" si="9"/>
        <v>0</v>
      </c>
      <c r="W218" s="59" t="s">
        <v>28</v>
      </c>
      <c r="X218" s="64">
        <f t="shared" si="10"/>
        <v>0</v>
      </c>
      <c r="Z218" s="59" t="s">
        <v>13</v>
      </c>
      <c r="AA218" s="63" t="s">
        <v>17</v>
      </c>
    </row>
    <row r="219" spans="1:27">
      <c r="A219" s="59" t="s">
        <v>29</v>
      </c>
      <c r="B219" s="64">
        <v>551</v>
      </c>
      <c r="D219" s="59" t="s">
        <v>29</v>
      </c>
      <c r="E219" s="42">
        <f t="shared" si="6"/>
        <v>551000</v>
      </c>
      <c r="G219" s="59" t="s">
        <v>29</v>
      </c>
      <c r="H219" s="64">
        <v>758</v>
      </c>
      <c r="J219" s="59" t="s">
        <v>29</v>
      </c>
      <c r="K219" s="42">
        <f t="shared" si="7"/>
        <v>758000</v>
      </c>
      <c r="M219" s="59" t="s">
        <v>29</v>
      </c>
      <c r="N219" s="42">
        <f t="shared" si="8"/>
        <v>1309000</v>
      </c>
      <c r="P219" s="59" t="s">
        <v>29</v>
      </c>
      <c r="Q219" s="42">
        <v>15129</v>
      </c>
      <c r="R219" s="42">
        <v>54886</v>
      </c>
      <c r="T219" s="59" t="s">
        <v>29</v>
      </c>
      <c r="U219" s="42">
        <f t="shared" si="9"/>
        <v>70015</v>
      </c>
      <c r="W219" s="59" t="s">
        <v>29</v>
      </c>
      <c r="X219" s="64">
        <f t="shared" si="10"/>
        <v>5.348739495798319</v>
      </c>
      <c r="Z219" s="59" t="s">
        <v>48</v>
      </c>
      <c r="AA219" s="63" t="s">
        <v>17</v>
      </c>
    </row>
    <row r="220" spans="1:27">
      <c r="A220" s="59" t="s">
        <v>30</v>
      </c>
      <c r="B220" s="64">
        <v>92.5</v>
      </c>
      <c r="D220" s="59" t="s">
        <v>30</v>
      </c>
      <c r="E220" s="42">
        <f t="shared" si="6"/>
        <v>92500</v>
      </c>
      <c r="G220" s="59" t="s">
        <v>30</v>
      </c>
      <c r="H220" s="64">
        <v>402.66</v>
      </c>
      <c r="J220" s="59" t="s">
        <v>30</v>
      </c>
      <c r="K220" s="42">
        <f t="shared" si="7"/>
        <v>402660</v>
      </c>
      <c r="M220" s="59" t="s">
        <v>30</v>
      </c>
      <c r="N220" s="42">
        <f t="shared" si="8"/>
        <v>495160</v>
      </c>
      <c r="P220" s="59" t="s">
        <v>30</v>
      </c>
      <c r="Q220" s="42">
        <v>123541</v>
      </c>
      <c r="R220" s="42">
        <v>51751</v>
      </c>
      <c r="T220" s="59" t="s">
        <v>30</v>
      </c>
      <c r="U220" s="42">
        <f t="shared" si="9"/>
        <v>175292</v>
      </c>
      <c r="W220" s="59" t="s">
        <v>30</v>
      </c>
      <c r="X220" s="64">
        <f t="shared" si="10"/>
        <v>35.401082478390819</v>
      </c>
      <c r="Z220" s="59" t="s">
        <v>15</v>
      </c>
      <c r="AA220" s="63" t="s">
        <v>17</v>
      </c>
    </row>
    <row r="221" spans="1:27">
      <c r="A221" s="59" t="s">
        <v>31</v>
      </c>
      <c r="B221" s="62" t="s">
        <v>17</v>
      </c>
      <c r="D221" s="59" t="s">
        <v>31</v>
      </c>
      <c r="E221" s="42" t="str">
        <f t="shared" si="6"/>
        <v>:</v>
      </c>
      <c r="G221" s="59" t="s">
        <v>31</v>
      </c>
      <c r="H221" s="62" t="s">
        <v>17</v>
      </c>
      <c r="J221" s="59" t="s">
        <v>31</v>
      </c>
      <c r="K221" s="42" t="str">
        <f t="shared" si="7"/>
        <v>:</v>
      </c>
      <c r="M221" s="59" t="s">
        <v>31</v>
      </c>
      <c r="N221" s="42" t="str">
        <f t="shared" si="8"/>
        <v>:</v>
      </c>
      <c r="P221" s="59" t="s">
        <v>31</v>
      </c>
      <c r="Q221" s="42">
        <v>15092</v>
      </c>
      <c r="R221" s="42">
        <v>5270</v>
      </c>
      <c r="T221" s="59" t="s">
        <v>31</v>
      </c>
      <c r="U221" s="42">
        <f t="shared" si="9"/>
        <v>20362</v>
      </c>
      <c r="W221" s="59" t="s">
        <v>31</v>
      </c>
      <c r="X221" s="64" t="str">
        <f t="shared" si="10"/>
        <v>:</v>
      </c>
      <c r="Z221" s="59" t="s">
        <v>16</v>
      </c>
      <c r="AA221" s="63" t="s">
        <v>17</v>
      </c>
    </row>
    <row r="222" spans="1:27">
      <c r="A222" s="59" t="s">
        <v>45</v>
      </c>
      <c r="B222" s="64">
        <v>313.54000000000002</v>
      </c>
      <c r="D222" s="59" t="s">
        <v>45</v>
      </c>
      <c r="E222" s="42">
        <f t="shared" si="6"/>
        <v>313540</v>
      </c>
      <c r="G222" s="59" t="s">
        <v>45</v>
      </c>
      <c r="H222" s="64">
        <v>2131.96</v>
      </c>
      <c r="J222" s="59" t="s">
        <v>45</v>
      </c>
      <c r="K222" s="42">
        <f t="shared" si="7"/>
        <v>2131960</v>
      </c>
      <c r="M222" s="59" t="s">
        <v>45</v>
      </c>
      <c r="N222" s="42">
        <f t="shared" si="8"/>
        <v>2445500</v>
      </c>
      <c r="P222" s="59" t="s">
        <v>45</v>
      </c>
      <c r="Q222" s="42">
        <v>94117</v>
      </c>
      <c r="R222" s="42">
        <v>5631</v>
      </c>
      <c r="T222" s="59" t="s">
        <v>45</v>
      </c>
      <c r="U222" s="42">
        <f t="shared" si="9"/>
        <v>99748</v>
      </c>
      <c r="W222" s="59" t="s">
        <v>45</v>
      </c>
      <c r="X222" s="64">
        <f t="shared" si="10"/>
        <v>4.0788386832958494</v>
      </c>
      <c r="Z222" s="59" t="s">
        <v>23</v>
      </c>
      <c r="AA222" s="63" t="s">
        <v>17</v>
      </c>
    </row>
    <row r="223" spans="1:27">
      <c r="A223" s="59" t="s">
        <v>32</v>
      </c>
      <c r="B223" s="64">
        <v>1594.8</v>
      </c>
      <c r="D223" s="59" t="s">
        <v>32</v>
      </c>
      <c r="E223" s="42">
        <f t="shared" si="6"/>
        <v>1594800</v>
      </c>
      <c r="G223" s="59" t="s">
        <v>32</v>
      </c>
      <c r="H223" s="64">
        <v>10358.700000000001</v>
      </c>
      <c r="J223" s="59" t="s">
        <v>32</v>
      </c>
      <c r="K223" s="42">
        <f t="shared" si="7"/>
        <v>10358700</v>
      </c>
      <c r="M223" s="59" t="s">
        <v>32</v>
      </c>
      <c r="N223" s="42">
        <f t="shared" si="8"/>
        <v>11953500</v>
      </c>
      <c r="P223" s="59" t="s">
        <v>32</v>
      </c>
      <c r="Q223" s="42">
        <v>19367</v>
      </c>
      <c r="R223" s="42">
        <v>8161</v>
      </c>
      <c r="T223" s="59" t="s">
        <v>32</v>
      </c>
      <c r="U223" s="42">
        <f t="shared" si="9"/>
        <v>27528</v>
      </c>
      <c r="W223" s="59" t="s">
        <v>32</v>
      </c>
      <c r="X223" s="64">
        <f t="shared" si="10"/>
        <v>0.23029238298406327</v>
      </c>
      <c r="Z223" s="59" t="s">
        <v>26</v>
      </c>
      <c r="AA223" s="63" t="s">
        <v>17</v>
      </c>
    </row>
    <row r="224" spans="1:27">
      <c r="A224" s="59" t="s">
        <v>33</v>
      </c>
      <c r="B224" s="62" t="s">
        <v>17</v>
      </c>
      <c r="D224" s="59" t="s">
        <v>33</v>
      </c>
      <c r="E224" s="42" t="str">
        <f t="shared" si="6"/>
        <v>:</v>
      </c>
      <c r="G224" s="59" t="s">
        <v>33</v>
      </c>
      <c r="H224" s="62" t="s">
        <v>17</v>
      </c>
      <c r="J224" s="59" t="s">
        <v>33</v>
      </c>
      <c r="K224" s="42" t="str">
        <f t="shared" si="7"/>
        <v>:</v>
      </c>
      <c r="M224" s="59" t="s">
        <v>33</v>
      </c>
      <c r="N224" s="42" t="str">
        <f t="shared" si="8"/>
        <v>:</v>
      </c>
      <c r="P224" s="59" t="s">
        <v>33</v>
      </c>
      <c r="Q224" s="42">
        <v>35225</v>
      </c>
      <c r="R224" s="42">
        <v>7085</v>
      </c>
      <c r="T224" s="59" t="s">
        <v>33</v>
      </c>
      <c r="U224" s="42">
        <f t="shared" si="9"/>
        <v>42310</v>
      </c>
      <c r="W224" s="59" t="s">
        <v>33</v>
      </c>
      <c r="X224" s="64" t="str">
        <f t="shared" si="10"/>
        <v>:</v>
      </c>
      <c r="Z224" s="59" t="s">
        <v>31</v>
      </c>
      <c r="AA224" s="63" t="s">
        <v>17</v>
      </c>
    </row>
    <row r="225" spans="1:27">
      <c r="A225" s="59" t="s">
        <v>34</v>
      </c>
      <c r="B225" s="64">
        <v>35.590000000000003</v>
      </c>
      <c r="D225" s="59" t="s">
        <v>34</v>
      </c>
      <c r="E225" s="42">
        <f t="shared" si="6"/>
        <v>35590</v>
      </c>
      <c r="G225" s="59" t="s">
        <v>34</v>
      </c>
      <c r="H225" s="64">
        <v>320.56</v>
      </c>
      <c r="J225" s="59" t="s">
        <v>34</v>
      </c>
      <c r="K225" s="42">
        <f t="shared" si="7"/>
        <v>320560</v>
      </c>
      <c r="M225" s="59" t="s">
        <v>34</v>
      </c>
      <c r="N225" s="42">
        <f t="shared" si="8"/>
        <v>356150</v>
      </c>
      <c r="P225" s="59" t="s">
        <v>34</v>
      </c>
      <c r="Q225" s="42">
        <v>93875</v>
      </c>
      <c r="R225" s="42">
        <v>1498</v>
      </c>
      <c r="T225" s="59" t="s">
        <v>34</v>
      </c>
      <c r="U225" s="42">
        <f t="shared" si="9"/>
        <v>95373</v>
      </c>
      <c r="W225" s="59" t="s">
        <v>34</v>
      </c>
      <c r="X225" s="64">
        <f t="shared" si="10"/>
        <v>26.778885301137162</v>
      </c>
      <c r="Z225" s="59" t="s">
        <v>33</v>
      </c>
      <c r="AA225" s="63" t="s">
        <v>17</v>
      </c>
    </row>
    <row r="226" spans="1:27">
      <c r="A226" s="59" t="s">
        <v>35</v>
      </c>
      <c r="B226" s="62" t="s">
        <v>17</v>
      </c>
      <c r="D226" s="59" t="s">
        <v>35</v>
      </c>
      <c r="E226" s="42" t="str">
        <f t="shared" si="6"/>
        <v>:</v>
      </c>
      <c r="G226" s="59" t="s">
        <v>35</v>
      </c>
      <c r="H226" s="62" t="s">
        <v>17</v>
      </c>
      <c r="J226" s="59" t="s">
        <v>35</v>
      </c>
      <c r="K226" s="42" t="str">
        <f t="shared" si="7"/>
        <v>:</v>
      </c>
      <c r="M226" s="59" t="s">
        <v>35</v>
      </c>
      <c r="N226" s="42" t="str">
        <f t="shared" si="8"/>
        <v>:</v>
      </c>
      <c r="P226" s="59" t="s">
        <v>35</v>
      </c>
      <c r="Q226" s="42">
        <v>32883</v>
      </c>
      <c r="R226" s="42">
        <v>3137</v>
      </c>
      <c r="T226" s="59" t="s">
        <v>35</v>
      </c>
      <c r="U226" s="42">
        <f t="shared" si="9"/>
        <v>36020</v>
      </c>
      <c r="W226" s="59" t="s">
        <v>35</v>
      </c>
      <c r="X226" s="64" t="str">
        <f t="shared" si="10"/>
        <v>:</v>
      </c>
      <c r="Z226" s="59" t="s">
        <v>35</v>
      </c>
      <c r="AA226" s="63" t="s">
        <v>17</v>
      </c>
    </row>
    <row r="227" spans="1:27">
      <c r="A227" s="59" t="s">
        <v>36</v>
      </c>
      <c r="B227" s="62" t="s">
        <v>17</v>
      </c>
      <c r="D227" s="59" t="s">
        <v>36</v>
      </c>
      <c r="E227" s="42" t="str">
        <f t="shared" si="6"/>
        <v>:</v>
      </c>
      <c r="G227" s="59" t="s">
        <v>36</v>
      </c>
      <c r="H227" s="64">
        <v>379.46</v>
      </c>
      <c r="J227" s="59" t="s">
        <v>36</v>
      </c>
      <c r="K227" s="42">
        <f t="shared" si="7"/>
        <v>379460</v>
      </c>
      <c r="M227" s="59" t="s">
        <v>36</v>
      </c>
      <c r="N227" s="42" t="str">
        <f t="shared" si="8"/>
        <v>:</v>
      </c>
      <c r="P227" s="59" t="s">
        <v>36</v>
      </c>
      <c r="Q227" s="42">
        <v>119166</v>
      </c>
      <c r="R227" s="42">
        <v>2344</v>
      </c>
      <c r="T227" s="59" t="s">
        <v>36</v>
      </c>
      <c r="U227" s="42">
        <f t="shared" si="9"/>
        <v>121510</v>
      </c>
      <c r="W227" s="59" t="s">
        <v>36</v>
      </c>
      <c r="X227" s="64" t="str">
        <f t="shared" si="10"/>
        <v>:</v>
      </c>
      <c r="Z227" s="59" t="s">
        <v>36</v>
      </c>
      <c r="AA227" s="63" t="s">
        <v>17</v>
      </c>
    </row>
    <row r="229" spans="1:27">
      <c r="A229" s="44" t="s">
        <v>43</v>
      </c>
      <c r="G229" s="44" t="s">
        <v>43</v>
      </c>
      <c r="P229" s="44" t="s">
        <v>43</v>
      </c>
      <c r="Q229" s="44"/>
      <c r="R229" s="12"/>
    </row>
    <row r="230" spans="1:27">
      <c r="A230" s="44" t="s">
        <v>17</v>
      </c>
      <c r="B230" s="44" t="s">
        <v>44</v>
      </c>
      <c r="G230" s="44" t="s">
        <v>17</v>
      </c>
      <c r="H230" s="44" t="s">
        <v>44</v>
      </c>
      <c r="P230" s="44" t="s">
        <v>17</v>
      </c>
      <c r="Q230" s="44" t="s">
        <v>44</v>
      </c>
    </row>
  </sheetData>
  <sortState ref="AD231:AE257">
    <sortCondition descending="1" ref="AE231:AE257"/>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H55"/>
  <sheetViews>
    <sheetView showGridLines="0" zoomScaleNormal="100" workbookViewId="0"/>
  </sheetViews>
  <sheetFormatPr defaultColWidth="9.1796875" defaultRowHeight="11.5"/>
  <cols>
    <col min="1" max="1" width="9.1796875" style="1"/>
    <col min="2" max="2" width="12.26953125" style="1" customWidth="1"/>
    <col min="3" max="5" width="25.81640625" style="1" customWidth="1"/>
    <col min="6" max="6" width="10.54296875" style="1" customWidth="1"/>
    <col min="7" max="7" width="33" style="1" customWidth="1"/>
    <col min="8" max="8" width="12" style="1" customWidth="1"/>
    <col min="9" max="11" width="9.1796875" style="1"/>
    <col min="12" max="12" width="79" style="1" customWidth="1"/>
    <col min="13" max="16384" width="9.1796875" style="1"/>
  </cols>
  <sheetData>
    <row r="2" spans="1:7">
      <c r="F2" s="9"/>
      <c r="G2" s="9"/>
    </row>
    <row r="4" spans="1:7">
      <c r="A4" s="26"/>
      <c r="F4" s="26"/>
      <c r="G4" s="26"/>
    </row>
    <row r="6" spans="1:7" ht="15" customHeight="1"/>
    <row r="43" spans="2:8">
      <c r="C43" s="9"/>
      <c r="D43" s="9"/>
      <c r="E43" s="9"/>
    </row>
    <row r="44" spans="2:8" ht="15.5">
      <c r="B44" s="123" t="s">
        <v>710</v>
      </c>
      <c r="C44" s="6"/>
      <c r="D44" s="6"/>
      <c r="G44" s="9"/>
    </row>
    <row r="45" spans="2:8" ht="12.5">
      <c r="B45" s="192" t="s">
        <v>711</v>
      </c>
      <c r="G45" s="6"/>
    </row>
    <row r="46" spans="2:8" ht="12.5">
      <c r="B46" s="192"/>
      <c r="G46" s="6"/>
    </row>
    <row r="47" spans="2:8" ht="23">
      <c r="B47" s="193"/>
      <c r="C47" s="194" t="s">
        <v>712</v>
      </c>
      <c r="D47" s="195" t="s">
        <v>713</v>
      </c>
      <c r="E47" s="195" t="s">
        <v>714</v>
      </c>
      <c r="G47" s="193"/>
      <c r="H47" s="195" t="s">
        <v>714</v>
      </c>
    </row>
    <row r="48" spans="2:8" ht="11.5" customHeight="1">
      <c r="B48" s="196"/>
      <c r="C48" s="424" t="s">
        <v>715</v>
      </c>
      <c r="D48" s="425"/>
      <c r="E48" s="197" t="s">
        <v>701</v>
      </c>
      <c r="G48" s="193"/>
      <c r="H48" s="198" t="s">
        <v>701</v>
      </c>
    </row>
    <row r="49" spans="2:8">
      <c r="B49" s="199" t="s">
        <v>716</v>
      </c>
      <c r="C49" s="403">
        <f>SUM(C50:C52)</f>
        <v>156599440</v>
      </c>
      <c r="D49" s="403">
        <f>SUM(D50:D52)</f>
        <v>10281680</v>
      </c>
      <c r="E49" s="200">
        <f>SUM(E50:E52)</f>
        <v>100</v>
      </c>
      <c r="G49" s="199" t="s">
        <v>716</v>
      </c>
      <c r="H49" s="200">
        <f>SUM(H50:H52)</f>
        <v>100</v>
      </c>
    </row>
    <row r="50" spans="2:8">
      <c r="B50" s="201" t="s">
        <v>768</v>
      </c>
      <c r="C50" s="202">
        <v>144768790</v>
      </c>
      <c r="D50" s="202">
        <v>10037780</v>
      </c>
      <c r="E50" s="203">
        <f>C50/$C$49*100</f>
        <v>92.445279497806638</v>
      </c>
      <c r="G50" s="201" t="s">
        <v>768</v>
      </c>
      <c r="H50" s="203">
        <v>92.445279497806638</v>
      </c>
    </row>
    <row r="51" spans="2:8">
      <c r="B51" s="204" t="s">
        <v>769</v>
      </c>
      <c r="C51" s="205">
        <v>5274870</v>
      </c>
      <c r="D51" s="205">
        <v>77530</v>
      </c>
      <c r="E51" s="203">
        <f t="shared" ref="E51:E52" si="0">C51/$C$49*100</f>
        <v>3.3683836928152489</v>
      </c>
      <c r="G51" s="204" t="s">
        <v>769</v>
      </c>
      <c r="H51" s="206">
        <v>3.3683836928152489</v>
      </c>
    </row>
    <row r="52" spans="2:8">
      <c r="B52" s="207" t="s">
        <v>770</v>
      </c>
      <c r="C52" s="208">
        <v>6555780</v>
      </c>
      <c r="D52" s="208">
        <v>166370</v>
      </c>
      <c r="E52" s="209">
        <f t="shared" si="0"/>
        <v>4.1863368093781173</v>
      </c>
      <c r="G52" s="207" t="s">
        <v>770</v>
      </c>
      <c r="H52" s="210">
        <v>4.1863368093781173</v>
      </c>
    </row>
    <row r="53" spans="2:8">
      <c r="B53" s="211"/>
      <c r="C53" s="212"/>
      <c r="D53" s="212"/>
      <c r="E53" s="213"/>
      <c r="G53" s="6"/>
    </row>
    <row r="54" spans="2:8">
      <c r="B54" s="6" t="s">
        <v>785</v>
      </c>
      <c r="C54" s="6"/>
      <c r="D54" s="6"/>
      <c r="G54" s="6"/>
    </row>
    <row r="55" spans="2:8" ht="12">
      <c r="B55" s="73" t="s">
        <v>717</v>
      </c>
      <c r="G55" s="73"/>
    </row>
  </sheetData>
  <mergeCells count="1">
    <mergeCell ref="C48:D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36"/>
  <sheetViews>
    <sheetView showGridLines="0" zoomScaleNormal="100" workbookViewId="0"/>
  </sheetViews>
  <sheetFormatPr defaultColWidth="9.1796875" defaultRowHeight="11.5"/>
  <cols>
    <col min="1" max="1" width="9.1796875" style="1"/>
    <col min="2" max="2" width="16.7265625" style="9" customWidth="1"/>
    <col min="3" max="8" width="16.7265625" style="1" customWidth="1"/>
    <col min="9" max="9" width="9.1796875" style="1" customWidth="1"/>
    <col min="10" max="16384" width="9.1796875" style="1"/>
  </cols>
  <sheetData>
    <row r="1" spans="1:8">
      <c r="A1" s="1" t="s">
        <v>764</v>
      </c>
    </row>
    <row r="2" spans="1:8" ht="31.5" customHeight="1">
      <c r="B2" s="428" t="s">
        <v>771</v>
      </c>
      <c r="C2" s="428"/>
      <c r="D2" s="428"/>
      <c r="E2" s="428"/>
      <c r="F2" s="428"/>
      <c r="G2" s="428"/>
      <c r="H2" s="428"/>
    </row>
    <row r="4" spans="1:8" ht="18.649999999999999" customHeight="1">
      <c r="B4" s="240"/>
      <c r="C4" s="426" t="s">
        <v>772</v>
      </c>
      <c r="D4" s="427"/>
      <c r="E4" s="426" t="s">
        <v>773</v>
      </c>
      <c r="F4" s="427"/>
      <c r="G4" s="426" t="s">
        <v>774</v>
      </c>
      <c r="H4" s="427"/>
    </row>
    <row r="5" spans="1:8" ht="24" customHeight="1">
      <c r="B5" s="239"/>
      <c r="C5" s="238" t="s">
        <v>721</v>
      </c>
      <c r="D5" s="237" t="s">
        <v>719</v>
      </c>
      <c r="E5" s="238" t="s">
        <v>721</v>
      </c>
      <c r="F5" s="237" t="s">
        <v>719</v>
      </c>
      <c r="G5" s="238" t="s">
        <v>721</v>
      </c>
      <c r="H5" s="236" t="s">
        <v>719</v>
      </c>
    </row>
    <row r="6" spans="1:8">
      <c r="B6" s="235" t="s">
        <v>97</v>
      </c>
      <c r="C6" s="370">
        <v>166370</v>
      </c>
      <c r="D6" s="371">
        <v>6555780</v>
      </c>
      <c r="E6" s="372">
        <v>77530</v>
      </c>
      <c r="F6" s="371">
        <v>5274870</v>
      </c>
      <c r="G6" s="372">
        <v>10037780</v>
      </c>
      <c r="H6" s="373">
        <v>144768790</v>
      </c>
    </row>
    <row r="7" spans="1:8">
      <c r="B7" s="234" t="s">
        <v>10</v>
      </c>
      <c r="C7" s="233">
        <v>1000</v>
      </c>
      <c r="D7" s="232">
        <v>50350</v>
      </c>
      <c r="E7" s="231">
        <v>490</v>
      </c>
      <c r="F7" s="232">
        <v>31520</v>
      </c>
      <c r="G7" s="231">
        <v>35400</v>
      </c>
      <c r="H7" s="230">
        <v>1272380</v>
      </c>
    </row>
    <row r="8" spans="1:8">
      <c r="B8" s="229" t="s">
        <v>11</v>
      </c>
      <c r="C8" s="228">
        <v>2160</v>
      </c>
      <c r="D8" s="227">
        <v>42500</v>
      </c>
      <c r="E8" s="226">
        <v>2150</v>
      </c>
      <c r="F8" s="227">
        <v>352920</v>
      </c>
      <c r="G8" s="226">
        <v>196970</v>
      </c>
      <c r="H8" s="225">
        <v>4096440</v>
      </c>
    </row>
    <row r="9" spans="1:8">
      <c r="B9" s="229" t="s">
        <v>84</v>
      </c>
      <c r="C9" s="228">
        <v>2930</v>
      </c>
      <c r="D9" s="227">
        <v>443640</v>
      </c>
      <c r="E9" s="226">
        <v>50</v>
      </c>
      <c r="F9" s="227">
        <v>17300</v>
      </c>
      <c r="G9" s="226">
        <v>23540</v>
      </c>
      <c r="H9" s="225">
        <v>2994470</v>
      </c>
    </row>
    <row r="10" spans="1:8">
      <c r="B10" s="229" t="s">
        <v>13</v>
      </c>
      <c r="C10" s="228">
        <v>1420</v>
      </c>
      <c r="D10" s="227">
        <v>89160</v>
      </c>
      <c r="E10" s="226">
        <v>1150</v>
      </c>
      <c r="F10" s="227">
        <v>115680</v>
      </c>
      <c r="G10" s="226">
        <v>32480</v>
      </c>
      <c r="H10" s="225">
        <v>2409760</v>
      </c>
    </row>
    <row r="11" spans="1:8">
      <c r="B11" s="229" t="s">
        <v>48</v>
      </c>
      <c r="C11" s="228">
        <v>19800</v>
      </c>
      <c r="D11" s="227">
        <v>1136560</v>
      </c>
      <c r="E11" s="226">
        <v>490</v>
      </c>
      <c r="F11" s="227">
        <v>35480</v>
      </c>
      <c r="G11" s="226">
        <v>255830</v>
      </c>
      <c r="H11" s="225">
        <v>15543290</v>
      </c>
    </row>
    <row r="12" spans="1:8">
      <c r="B12" s="229" t="s">
        <v>15</v>
      </c>
      <c r="C12" s="228">
        <v>1570</v>
      </c>
      <c r="D12" s="227">
        <v>171450</v>
      </c>
      <c r="E12" s="226">
        <v>100</v>
      </c>
      <c r="F12" s="227">
        <v>11130</v>
      </c>
      <c r="G12" s="226">
        <v>15030</v>
      </c>
      <c r="H12" s="225">
        <v>812520</v>
      </c>
    </row>
    <row r="13" spans="1:8">
      <c r="B13" s="229" t="s">
        <v>16</v>
      </c>
      <c r="C13" s="228">
        <v>200</v>
      </c>
      <c r="D13" s="227">
        <v>5420</v>
      </c>
      <c r="E13" s="226">
        <v>1380</v>
      </c>
      <c r="F13" s="227">
        <v>65860</v>
      </c>
      <c r="G13" s="226">
        <v>136320</v>
      </c>
      <c r="H13" s="225">
        <v>4753260</v>
      </c>
    </row>
    <row r="14" spans="1:8">
      <c r="B14" s="229" t="s">
        <v>18</v>
      </c>
      <c r="C14" s="228">
        <v>4580</v>
      </c>
      <c r="D14" s="227">
        <v>39860</v>
      </c>
      <c r="E14" s="226">
        <v>8080</v>
      </c>
      <c r="F14" s="227">
        <v>166480</v>
      </c>
      <c r="G14" s="226">
        <v>672280</v>
      </c>
      <c r="H14" s="225">
        <v>4347490</v>
      </c>
    </row>
    <row r="15" spans="1:8">
      <c r="B15" s="229" t="s">
        <v>19</v>
      </c>
      <c r="C15" s="228">
        <v>14550</v>
      </c>
      <c r="D15" s="227">
        <v>394100</v>
      </c>
      <c r="E15" s="226">
        <v>13610</v>
      </c>
      <c r="F15" s="227">
        <v>1208900</v>
      </c>
      <c r="G15" s="226">
        <v>916870</v>
      </c>
      <c r="H15" s="225">
        <v>21626750</v>
      </c>
    </row>
    <row r="16" spans="1:8">
      <c r="B16" s="229" t="s">
        <v>20</v>
      </c>
      <c r="C16" s="228">
        <v>21620</v>
      </c>
      <c r="D16" s="227">
        <v>1136130</v>
      </c>
      <c r="E16" s="226">
        <v>6630</v>
      </c>
      <c r="F16" s="227">
        <v>511820</v>
      </c>
      <c r="G16" s="226">
        <v>428270</v>
      </c>
      <c r="H16" s="225">
        <v>26166210</v>
      </c>
    </row>
    <row r="17" spans="2:8">
      <c r="B17" s="229" t="s">
        <v>21</v>
      </c>
      <c r="C17" s="228">
        <v>1250</v>
      </c>
      <c r="D17" s="227">
        <v>34030</v>
      </c>
      <c r="E17" s="226">
        <v>2270</v>
      </c>
      <c r="F17" s="227">
        <v>129110</v>
      </c>
      <c r="G17" s="226">
        <v>130940</v>
      </c>
      <c r="H17" s="225">
        <v>1399850</v>
      </c>
    </row>
    <row r="18" spans="2:8">
      <c r="B18" s="229" t="s">
        <v>22</v>
      </c>
      <c r="C18" s="228">
        <v>56060</v>
      </c>
      <c r="D18" s="227">
        <v>1373800</v>
      </c>
      <c r="E18" s="226">
        <v>9220</v>
      </c>
      <c r="F18" s="227">
        <v>364250</v>
      </c>
      <c r="G18" s="226">
        <v>1080420</v>
      </c>
      <c r="H18" s="225">
        <v>10860110</v>
      </c>
    </row>
    <row r="19" spans="2:8">
      <c r="B19" s="229" t="s">
        <v>23</v>
      </c>
      <c r="C19" s="228">
        <v>270</v>
      </c>
      <c r="D19" s="227">
        <v>2190</v>
      </c>
      <c r="E19" s="226">
        <v>300</v>
      </c>
      <c r="F19" s="227">
        <v>3130</v>
      </c>
      <c r="G19" s="226">
        <v>34380</v>
      </c>
      <c r="H19" s="225">
        <v>106600</v>
      </c>
    </row>
    <row r="20" spans="2:8">
      <c r="B20" s="229" t="s">
        <v>24</v>
      </c>
      <c r="C20" s="228">
        <v>420</v>
      </c>
      <c r="D20" s="227">
        <v>21540</v>
      </c>
      <c r="E20" s="226">
        <v>3250</v>
      </c>
      <c r="F20" s="227">
        <v>294280</v>
      </c>
      <c r="G20" s="226">
        <v>66260</v>
      </c>
      <c r="H20" s="225">
        <v>1615050</v>
      </c>
    </row>
    <row r="21" spans="2:8">
      <c r="B21" s="229" t="s">
        <v>25</v>
      </c>
      <c r="C21" s="228">
        <v>890</v>
      </c>
      <c r="D21" s="227">
        <v>76530</v>
      </c>
      <c r="E21" s="226">
        <v>1580</v>
      </c>
      <c r="F21" s="227">
        <v>166630</v>
      </c>
      <c r="G21" s="226">
        <v>147850</v>
      </c>
      <c r="H21" s="225">
        <v>2681440</v>
      </c>
    </row>
    <row r="22" spans="2:8">
      <c r="B22" s="229" t="s">
        <v>26</v>
      </c>
      <c r="C22" s="228" t="s">
        <v>775</v>
      </c>
      <c r="D22" s="227" t="s">
        <v>775</v>
      </c>
      <c r="E22" s="226" t="s">
        <v>775</v>
      </c>
      <c r="F22" s="227" t="s">
        <v>775</v>
      </c>
      <c r="G22" s="226" t="s">
        <v>775</v>
      </c>
      <c r="H22" s="225" t="s">
        <v>775</v>
      </c>
    </row>
    <row r="23" spans="2:8">
      <c r="B23" s="229" t="s">
        <v>27</v>
      </c>
      <c r="C23" s="228">
        <v>780</v>
      </c>
      <c r="D23" s="227">
        <v>55580</v>
      </c>
      <c r="E23" s="226">
        <v>1730</v>
      </c>
      <c r="F23" s="227">
        <v>318450</v>
      </c>
      <c r="G23" s="226">
        <v>427490</v>
      </c>
      <c r="H23" s="225">
        <v>4296520</v>
      </c>
    </row>
    <row r="24" spans="2:8">
      <c r="B24" s="229" t="s">
        <v>28</v>
      </c>
      <c r="C24" s="228" t="s">
        <v>775</v>
      </c>
      <c r="D24" s="227" t="s">
        <v>775</v>
      </c>
      <c r="E24" s="226" t="s">
        <v>775</v>
      </c>
      <c r="F24" s="227" t="s">
        <v>775</v>
      </c>
      <c r="G24" s="226" t="s">
        <v>775</v>
      </c>
      <c r="H24" s="225" t="s">
        <v>775</v>
      </c>
    </row>
    <row r="25" spans="2:8">
      <c r="B25" s="229" t="s">
        <v>29</v>
      </c>
      <c r="C25" s="228">
        <v>970</v>
      </c>
      <c r="D25" s="227">
        <v>39890</v>
      </c>
      <c r="E25" s="226">
        <v>400</v>
      </c>
      <c r="F25" s="227">
        <v>20600</v>
      </c>
      <c r="G25" s="226">
        <v>54310</v>
      </c>
      <c r="H25" s="225">
        <v>1735780</v>
      </c>
    </row>
    <row r="26" spans="2:8">
      <c r="B26" s="229" t="s">
        <v>30</v>
      </c>
      <c r="C26" s="228">
        <v>21990</v>
      </c>
      <c r="D26" s="227">
        <v>556960</v>
      </c>
      <c r="E26" s="226">
        <v>520</v>
      </c>
      <c r="F26" s="227">
        <v>24190</v>
      </c>
      <c r="G26" s="226">
        <v>110000</v>
      </c>
      <c r="H26" s="225">
        <v>2088600</v>
      </c>
    </row>
    <row r="27" spans="2:8">
      <c r="B27" s="229" t="s">
        <v>31</v>
      </c>
      <c r="C27" s="228">
        <v>2130</v>
      </c>
      <c r="D27" s="227">
        <v>45370</v>
      </c>
      <c r="E27" s="226">
        <v>17500</v>
      </c>
      <c r="F27" s="227">
        <v>727460</v>
      </c>
      <c r="G27" s="226">
        <v>1391080</v>
      </c>
      <c r="H27" s="225">
        <v>13632820</v>
      </c>
    </row>
    <row r="28" spans="2:8">
      <c r="B28" s="229" t="s">
        <v>45</v>
      </c>
      <c r="C28" s="228">
        <v>740</v>
      </c>
      <c r="D28" s="222">
        <v>61430</v>
      </c>
      <c r="E28" s="226">
        <v>1310</v>
      </c>
      <c r="F28" s="227">
        <v>195300</v>
      </c>
      <c r="G28" s="226">
        <v>256930</v>
      </c>
      <c r="H28" s="225">
        <v>3384970</v>
      </c>
    </row>
    <row r="29" spans="2:8">
      <c r="B29" s="229" t="s">
        <v>32</v>
      </c>
      <c r="C29" s="228">
        <v>630</v>
      </c>
      <c r="D29" s="227">
        <v>46940</v>
      </c>
      <c r="E29" s="226">
        <v>1750</v>
      </c>
      <c r="F29" s="227">
        <v>113750</v>
      </c>
      <c r="G29" s="226">
        <v>3419650</v>
      </c>
      <c r="H29" s="225">
        <v>12341850</v>
      </c>
    </row>
    <row r="30" spans="2:8">
      <c r="B30" s="224" t="s">
        <v>33</v>
      </c>
      <c r="C30" s="223">
        <v>2910</v>
      </c>
      <c r="D30" s="222">
        <v>39400</v>
      </c>
      <c r="E30" s="221">
        <v>680</v>
      </c>
      <c r="F30" s="222">
        <v>20850</v>
      </c>
      <c r="G30" s="221">
        <v>66310</v>
      </c>
      <c r="H30" s="220">
        <v>428150</v>
      </c>
    </row>
    <row r="31" spans="2:8">
      <c r="B31" s="224" t="s">
        <v>34</v>
      </c>
      <c r="C31" s="223">
        <v>340</v>
      </c>
      <c r="D31" s="222">
        <v>150600</v>
      </c>
      <c r="E31" s="221">
        <v>90</v>
      </c>
      <c r="F31" s="222">
        <v>58110</v>
      </c>
      <c r="G31" s="221">
        <v>25230</v>
      </c>
      <c r="H31" s="389">
        <v>1681120</v>
      </c>
    </row>
    <row r="32" spans="2:8">
      <c r="B32" s="229" t="s">
        <v>35</v>
      </c>
      <c r="C32" s="228">
        <v>3040</v>
      </c>
      <c r="D32" s="227">
        <v>158530</v>
      </c>
      <c r="E32" s="226">
        <v>1190</v>
      </c>
      <c r="F32" s="227">
        <v>79720</v>
      </c>
      <c r="G32" s="226">
        <v>45480</v>
      </c>
      <c r="H32" s="220">
        <v>1955960</v>
      </c>
    </row>
    <row r="33" spans="2:8" ht="11.5" customHeight="1">
      <c r="B33" s="219" t="s">
        <v>36</v>
      </c>
      <c r="C33" s="218">
        <v>4040</v>
      </c>
      <c r="D33" s="217">
        <v>379450</v>
      </c>
      <c r="E33" s="216">
        <v>1610</v>
      </c>
      <c r="F33" s="217">
        <v>241780</v>
      </c>
      <c r="G33" s="216">
        <v>57280</v>
      </c>
      <c r="H33" s="215">
        <v>2400120</v>
      </c>
    </row>
    <row r="34" spans="2:8" ht="11.5" customHeight="1">
      <c r="B34" s="384" t="s">
        <v>37</v>
      </c>
      <c r="C34" s="385">
        <v>660</v>
      </c>
      <c r="D34" s="386">
        <v>47000</v>
      </c>
      <c r="E34" s="387">
        <v>1940</v>
      </c>
      <c r="F34" s="386">
        <v>397940</v>
      </c>
      <c r="G34" s="387">
        <v>181320</v>
      </c>
      <c r="H34" s="388">
        <v>15948850</v>
      </c>
    </row>
    <row r="35" spans="2:8" ht="23.5" customHeight="1">
      <c r="B35" s="429" t="s">
        <v>779</v>
      </c>
      <c r="C35" s="429"/>
      <c r="D35" s="429"/>
      <c r="E35" s="429"/>
      <c r="F35" s="429"/>
      <c r="G35" s="429"/>
      <c r="H35" s="429"/>
    </row>
    <row r="36" spans="2:8" ht="12">
      <c r="B36" s="214" t="s">
        <v>718</v>
      </c>
    </row>
  </sheetData>
  <mergeCells count="5">
    <mergeCell ref="C4:D4"/>
    <mergeCell ref="E4:F4"/>
    <mergeCell ref="G4:H4"/>
    <mergeCell ref="B2:H2"/>
    <mergeCell ref="B35:H35"/>
  </mergeCells>
  <conditionalFormatting sqref="C7:C33 D32:H33">
    <cfRule type="dataBar" priority="65">
      <dataBar>
        <cfvo type="min"/>
        <cfvo type="max"/>
        <color theme="4" tint="0.59999389629810485"/>
      </dataBar>
      <extLst>
        <ext xmlns:x14="http://schemas.microsoft.com/office/spreadsheetml/2009/9/main" uri="{B025F937-C7B1-47D3-B67F-A62EFF666E3E}">
          <x14:id>{27DD0FFC-5885-47E1-8C3F-977463B8DA36}</x14:id>
        </ext>
      </extLst>
    </cfRule>
    <cfRule type="dataBar" priority="66">
      <dataBar>
        <cfvo type="min"/>
        <cfvo type="max"/>
        <color theme="4" tint="0.39997558519241921"/>
      </dataBar>
      <extLst>
        <ext xmlns:x14="http://schemas.microsoft.com/office/spreadsheetml/2009/9/main" uri="{B025F937-C7B1-47D3-B67F-A62EFF666E3E}">
          <x14:id>{417353B0-0D0B-47BE-93A8-4777CBBE812D}</x14:id>
        </ext>
      </extLst>
    </cfRule>
    <cfRule type="dataBar" priority="67">
      <dataBar>
        <cfvo type="min"/>
        <cfvo type="max"/>
        <color theme="4"/>
      </dataBar>
      <extLst>
        <ext xmlns:x14="http://schemas.microsoft.com/office/spreadsheetml/2009/9/main" uri="{B025F937-C7B1-47D3-B67F-A62EFF666E3E}">
          <x14:id>{B7EDF0CE-0BBE-4DC1-8199-746161AC2EFB}</x14:id>
        </ext>
      </extLst>
    </cfRule>
    <cfRule type="dataBar" priority="68">
      <dataBar>
        <cfvo type="min"/>
        <cfvo type="max"/>
        <color rgb="FF63C384"/>
      </dataBar>
      <extLst>
        <ext xmlns:x14="http://schemas.microsoft.com/office/spreadsheetml/2009/9/main" uri="{B025F937-C7B1-47D3-B67F-A62EFF666E3E}">
          <x14:id>{26F6EE46-755D-49CB-BD99-A2C6CB91CDFA}</x14:id>
        </ext>
      </extLst>
    </cfRule>
  </conditionalFormatting>
  <conditionalFormatting sqref="D7:D31">
    <cfRule type="dataBar" priority="73">
      <dataBar>
        <cfvo type="min"/>
        <cfvo type="max"/>
        <color theme="4" tint="0.79998168889431442"/>
      </dataBar>
      <extLst>
        <ext xmlns:x14="http://schemas.microsoft.com/office/spreadsheetml/2009/9/main" uri="{B025F937-C7B1-47D3-B67F-A62EFF666E3E}">
          <x14:id>{E4509238-2CE1-479E-B90B-EA90891E2C86}</x14:id>
        </ext>
      </extLst>
    </cfRule>
    <cfRule type="dataBar" priority="74">
      <dataBar>
        <cfvo type="min"/>
        <cfvo type="max"/>
        <color theme="4" tint="0.59999389629810485"/>
      </dataBar>
      <extLst>
        <ext xmlns:x14="http://schemas.microsoft.com/office/spreadsheetml/2009/9/main" uri="{B025F937-C7B1-47D3-B67F-A62EFF666E3E}">
          <x14:id>{B8467F72-AFD9-4373-99B4-18B38FE5935E}</x14:id>
        </ext>
      </extLst>
    </cfRule>
    <cfRule type="dataBar" priority="75">
      <dataBar>
        <cfvo type="min"/>
        <cfvo type="max"/>
        <color rgb="FF63C384"/>
      </dataBar>
      <extLst>
        <ext xmlns:x14="http://schemas.microsoft.com/office/spreadsheetml/2009/9/main" uri="{B025F937-C7B1-47D3-B67F-A62EFF666E3E}">
          <x14:id>{F8E28CDE-A4CF-4E02-9865-D2B44E2207D7}</x14:id>
        </ext>
      </extLst>
    </cfRule>
  </conditionalFormatting>
  <conditionalFormatting sqref="E7:E31">
    <cfRule type="dataBar" priority="79">
      <dataBar>
        <cfvo type="min"/>
        <cfvo type="max"/>
        <color theme="5" tint="0.59999389629810485"/>
      </dataBar>
      <extLst>
        <ext xmlns:x14="http://schemas.microsoft.com/office/spreadsheetml/2009/9/main" uri="{B025F937-C7B1-47D3-B67F-A62EFF666E3E}">
          <x14:id>{673345D4-3C6F-4FCF-8835-18FCA011B651}</x14:id>
        </ext>
      </extLst>
    </cfRule>
    <cfRule type="dataBar" priority="80">
      <dataBar>
        <cfvo type="min"/>
        <cfvo type="max"/>
        <color theme="5" tint="0.39997558519241921"/>
      </dataBar>
      <extLst>
        <ext xmlns:x14="http://schemas.microsoft.com/office/spreadsheetml/2009/9/main" uri="{B025F937-C7B1-47D3-B67F-A62EFF666E3E}">
          <x14:id>{F34F1FE4-76C3-44C2-9578-C2A1C920864B}</x14:id>
        </ext>
      </extLst>
    </cfRule>
    <cfRule type="dataBar" priority="81">
      <dataBar>
        <cfvo type="min"/>
        <cfvo type="max"/>
        <color rgb="FFFFB628"/>
      </dataBar>
      <extLst>
        <ext xmlns:x14="http://schemas.microsoft.com/office/spreadsheetml/2009/9/main" uri="{B025F937-C7B1-47D3-B67F-A62EFF666E3E}">
          <x14:id>{C7B68F30-8049-408E-A9AB-8C58E986B395}</x14:id>
        </ext>
      </extLst>
    </cfRule>
  </conditionalFormatting>
  <conditionalFormatting sqref="F7:F31">
    <cfRule type="dataBar" priority="85">
      <dataBar>
        <cfvo type="min"/>
        <cfvo type="max"/>
        <color theme="5" tint="0.79998168889431442"/>
      </dataBar>
      <extLst>
        <ext xmlns:x14="http://schemas.microsoft.com/office/spreadsheetml/2009/9/main" uri="{B025F937-C7B1-47D3-B67F-A62EFF666E3E}">
          <x14:id>{4A964927-15FA-4138-A384-C95117951692}</x14:id>
        </ext>
      </extLst>
    </cfRule>
    <cfRule type="dataBar" priority="86">
      <dataBar>
        <cfvo type="min"/>
        <cfvo type="max"/>
        <color theme="5" tint="0.59999389629810485"/>
      </dataBar>
      <extLst>
        <ext xmlns:x14="http://schemas.microsoft.com/office/spreadsheetml/2009/9/main" uri="{B025F937-C7B1-47D3-B67F-A62EFF666E3E}">
          <x14:id>{F0544835-5173-4B8E-942D-7E023B1B7FC1}</x14:id>
        </ext>
      </extLst>
    </cfRule>
    <cfRule type="dataBar" priority="87">
      <dataBar>
        <cfvo type="min"/>
        <cfvo type="max"/>
        <color theme="5" tint="0.79998168889431442"/>
      </dataBar>
      <extLst>
        <ext xmlns:x14="http://schemas.microsoft.com/office/spreadsheetml/2009/9/main" uri="{B025F937-C7B1-47D3-B67F-A62EFF666E3E}">
          <x14:id>{BF19B193-C84B-4775-AECC-CFDFBEC10F42}</x14:id>
        </ext>
      </extLst>
    </cfRule>
    <cfRule type="dataBar" priority="88">
      <dataBar>
        <cfvo type="min"/>
        <cfvo type="max"/>
        <color rgb="FFFFB628"/>
      </dataBar>
      <extLst>
        <ext xmlns:x14="http://schemas.microsoft.com/office/spreadsheetml/2009/9/main" uri="{B025F937-C7B1-47D3-B67F-A62EFF666E3E}">
          <x14:id>{365750C7-4E9A-4CB9-BB87-29447ABBF5A9}</x14:id>
        </ext>
      </extLst>
    </cfRule>
  </conditionalFormatting>
  <conditionalFormatting sqref="G7:G31">
    <cfRule type="dataBar" priority="93">
      <dataBar>
        <cfvo type="min"/>
        <cfvo type="max"/>
        <color theme="6" tint="0.59999389629810485"/>
      </dataBar>
      <extLst>
        <ext xmlns:x14="http://schemas.microsoft.com/office/spreadsheetml/2009/9/main" uri="{B025F937-C7B1-47D3-B67F-A62EFF666E3E}">
          <x14:id>{6FEB2064-04AA-4369-8D83-55603C39B5B6}</x14:id>
        </ext>
      </extLst>
    </cfRule>
    <cfRule type="dataBar" priority="94">
      <dataBar>
        <cfvo type="min"/>
        <cfvo type="max"/>
        <color theme="6" tint="0.39997558519241921"/>
      </dataBar>
      <extLst>
        <ext xmlns:x14="http://schemas.microsoft.com/office/spreadsheetml/2009/9/main" uri="{B025F937-C7B1-47D3-B67F-A62EFF666E3E}">
          <x14:id>{2E54728B-4D7D-46ED-B7CE-D002C34772E6}</x14:id>
        </ext>
      </extLst>
    </cfRule>
    <cfRule type="dataBar" priority="95">
      <dataBar>
        <cfvo type="min"/>
        <cfvo type="max"/>
        <color rgb="FF008AEF"/>
      </dataBar>
      <extLst>
        <ext xmlns:x14="http://schemas.microsoft.com/office/spreadsheetml/2009/9/main" uri="{B025F937-C7B1-47D3-B67F-A62EFF666E3E}">
          <x14:id>{60780D0E-19B0-4663-9410-9ADFF381B5AC}</x14:id>
        </ext>
      </extLst>
    </cfRule>
  </conditionalFormatting>
  <conditionalFormatting sqref="H7:H31">
    <cfRule type="dataBar" priority="99">
      <dataBar>
        <cfvo type="min"/>
        <cfvo type="max"/>
        <color theme="6" tint="0.79998168889431442"/>
      </dataBar>
      <extLst>
        <ext xmlns:x14="http://schemas.microsoft.com/office/spreadsheetml/2009/9/main" uri="{B025F937-C7B1-47D3-B67F-A62EFF666E3E}">
          <x14:id>{359200F7-2BC1-445B-9300-61035E951764}</x14:id>
        </ext>
      </extLst>
    </cfRule>
    <cfRule type="dataBar" priority="100">
      <dataBar>
        <cfvo type="min"/>
        <cfvo type="max"/>
        <color theme="6" tint="0.59999389629810485"/>
      </dataBar>
      <extLst>
        <ext xmlns:x14="http://schemas.microsoft.com/office/spreadsheetml/2009/9/main" uri="{B025F937-C7B1-47D3-B67F-A62EFF666E3E}">
          <x14:id>{37F8C305-BC7D-4F7B-93AF-0C004D151D9B}</x14:id>
        </ext>
      </extLst>
    </cfRule>
  </conditionalFormatting>
  <conditionalFormatting sqref="C6:C33 D32:H33">
    <cfRule type="dataBar" priority="103">
      <dataBar>
        <cfvo type="min"/>
        <cfvo type="max"/>
        <color theme="4" tint="0.39997558519241921"/>
      </dataBar>
      <extLst>
        <ext xmlns:x14="http://schemas.microsoft.com/office/spreadsheetml/2009/9/main" uri="{B025F937-C7B1-47D3-B67F-A62EFF666E3E}">
          <x14:id>{877B5C79-3867-43CA-9B63-DFE56B5B7536}</x14:id>
        </ext>
      </extLst>
    </cfRule>
    <cfRule type="dataBar" priority="104">
      <dataBar>
        <cfvo type="min"/>
        <cfvo type="max"/>
        <color rgb="FF75C359"/>
      </dataBar>
      <extLst>
        <ext xmlns:x14="http://schemas.microsoft.com/office/spreadsheetml/2009/9/main" uri="{B025F937-C7B1-47D3-B67F-A62EFF666E3E}">
          <x14:id>{B21DFC61-8DA4-408C-801A-0D6B0A302E13}</x14:id>
        </ext>
      </extLst>
    </cfRule>
    <cfRule type="dataBar" priority="105">
      <dataBar>
        <cfvo type="min"/>
        <cfvo type="max"/>
        <color rgb="FF91CF7B"/>
      </dataBar>
      <extLst>
        <ext xmlns:x14="http://schemas.microsoft.com/office/spreadsheetml/2009/9/main" uri="{B025F937-C7B1-47D3-B67F-A62EFF666E3E}">
          <x14:id>{DE06495B-99BC-477F-B380-410C9DF3693B}</x14:id>
        </ext>
      </extLst>
    </cfRule>
    <cfRule type="dataBar" priority="106">
      <dataBar>
        <cfvo type="min"/>
        <cfvo type="max"/>
        <color theme="4" tint="0.39997558519241921"/>
      </dataBar>
      <extLst>
        <ext xmlns:x14="http://schemas.microsoft.com/office/spreadsheetml/2009/9/main" uri="{B025F937-C7B1-47D3-B67F-A62EFF666E3E}">
          <x14:id>{CFEF04E5-EDD6-46A6-B918-2E4F4FB3DCF7}</x14:id>
        </ext>
      </extLst>
    </cfRule>
    <cfRule type="dataBar" priority="107">
      <dataBar>
        <cfvo type="min"/>
        <cfvo type="max"/>
        <color rgb="FF68BE4A"/>
      </dataBar>
      <extLst>
        <ext xmlns:x14="http://schemas.microsoft.com/office/spreadsheetml/2009/9/main" uri="{B025F937-C7B1-47D3-B67F-A62EFF666E3E}">
          <x14:id>{4FF0D023-73DD-4C87-8826-A3D0CE070D6F}</x14:id>
        </ext>
      </extLst>
    </cfRule>
    <cfRule type="dataBar" priority="108">
      <dataBar>
        <cfvo type="min"/>
        <cfvo type="max"/>
        <color theme="4"/>
      </dataBar>
      <extLst>
        <ext xmlns:x14="http://schemas.microsoft.com/office/spreadsheetml/2009/9/main" uri="{B025F937-C7B1-47D3-B67F-A62EFF666E3E}">
          <x14:id>{87B16C0B-4409-4BFE-8491-39B8E3547074}</x14:id>
        </ext>
      </extLst>
    </cfRule>
    <cfRule type="dataBar" priority="109">
      <dataBar>
        <cfvo type="min"/>
        <cfvo type="max"/>
        <color rgb="FF638EC6"/>
      </dataBar>
      <extLst>
        <ext xmlns:x14="http://schemas.microsoft.com/office/spreadsheetml/2009/9/main" uri="{B025F937-C7B1-47D3-B67F-A62EFF666E3E}">
          <x14:id>{7B1CFC42-6625-469B-80B6-85E48C869461}</x14:id>
        </ext>
      </extLst>
    </cfRule>
    <cfRule type="dataBar" priority="110">
      <dataBar>
        <cfvo type="min"/>
        <cfvo type="max"/>
        <color theme="4" tint="0.39997558519241921"/>
      </dataBar>
      <extLst>
        <ext xmlns:x14="http://schemas.microsoft.com/office/spreadsheetml/2009/9/main" uri="{B025F937-C7B1-47D3-B67F-A62EFF666E3E}">
          <x14:id>{A02835A0-1B98-4153-A4A5-E2EEE478B729}</x14:id>
        </ext>
      </extLst>
    </cfRule>
    <cfRule type="dataBar" priority="111">
      <dataBar>
        <cfvo type="min"/>
        <cfvo type="max"/>
        <color theme="4" tint="0.59999389629810485"/>
      </dataBar>
      <extLst>
        <ext xmlns:x14="http://schemas.microsoft.com/office/spreadsheetml/2009/9/main" uri="{B025F937-C7B1-47D3-B67F-A62EFF666E3E}">
          <x14:id>{FEBAEBD5-C582-49E6-9118-08D6154D4F81}</x14:id>
        </ext>
      </extLst>
    </cfRule>
    <cfRule type="dataBar" priority="112">
      <dataBar>
        <cfvo type="min"/>
        <cfvo type="max"/>
        <color theme="4" tint="0.59999389629810485"/>
      </dataBar>
      <extLst>
        <ext xmlns:x14="http://schemas.microsoft.com/office/spreadsheetml/2009/9/main" uri="{B025F937-C7B1-47D3-B67F-A62EFF666E3E}">
          <x14:id>{4883524E-1DEE-4CE9-B99F-B7F1C48CAFCC}</x14:id>
        </ext>
      </extLst>
    </cfRule>
  </conditionalFormatting>
  <conditionalFormatting sqref="D6:D31">
    <cfRule type="dataBar" priority="123">
      <dataBar>
        <cfvo type="min"/>
        <cfvo type="max"/>
        <color rgb="FFC9E8BE"/>
      </dataBar>
      <extLst>
        <ext xmlns:x14="http://schemas.microsoft.com/office/spreadsheetml/2009/9/main" uri="{B025F937-C7B1-47D3-B67F-A62EFF666E3E}">
          <x14:id>{F470AEB2-4433-475E-AFEE-2347BFE9AB8C}</x14:id>
        </ext>
      </extLst>
    </cfRule>
    <cfRule type="dataBar" priority="124">
      <dataBar>
        <cfvo type="min"/>
        <cfvo type="max"/>
        <color rgb="FFB2DEA2"/>
      </dataBar>
      <extLst>
        <ext xmlns:x14="http://schemas.microsoft.com/office/spreadsheetml/2009/9/main" uri="{B025F937-C7B1-47D3-B67F-A62EFF666E3E}">
          <x14:id>{A2ABDB21-20F7-49DC-9A95-BB6F3B41E4F9}</x14:id>
        </ext>
      </extLst>
    </cfRule>
    <cfRule type="dataBar" priority="125">
      <dataBar>
        <cfvo type="min"/>
        <cfvo type="max"/>
        <color rgb="FFB4DFA5"/>
      </dataBar>
      <extLst>
        <ext xmlns:x14="http://schemas.microsoft.com/office/spreadsheetml/2009/9/main" uri="{B025F937-C7B1-47D3-B67F-A62EFF666E3E}">
          <x14:id>{A65A65C9-EDC8-4C77-AE8B-4E1825959E67}</x14:id>
        </ext>
      </extLst>
    </cfRule>
    <cfRule type="dataBar" priority="126">
      <dataBar>
        <cfvo type="min"/>
        <cfvo type="max"/>
        <color theme="4" tint="0.39997558519241921"/>
      </dataBar>
      <extLst>
        <ext xmlns:x14="http://schemas.microsoft.com/office/spreadsheetml/2009/9/main" uri="{B025F937-C7B1-47D3-B67F-A62EFF666E3E}">
          <x14:id>{FB240E1E-9384-4A27-99C7-247955354354}</x14:id>
        </ext>
      </extLst>
    </cfRule>
    <cfRule type="dataBar" priority="127">
      <dataBar>
        <cfvo type="min"/>
        <cfvo type="max"/>
        <color rgb="FFCBE9C1"/>
      </dataBar>
      <extLst>
        <ext xmlns:x14="http://schemas.microsoft.com/office/spreadsheetml/2009/9/main" uri="{B025F937-C7B1-47D3-B67F-A62EFF666E3E}">
          <x14:id>{0C7BFF5F-8C85-49BB-9E66-494653B9C729}</x14:id>
        </ext>
      </extLst>
    </cfRule>
    <cfRule type="dataBar" priority="128">
      <dataBar>
        <cfvo type="min"/>
        <cfvo type="max"/>
        <color theme="4" tint="0.39997558519241921"/>
      </dataBar>
      <extLst>
        <ext xmlns:x14="http://schemas.microsoft.com/office/spreadsheetml/2009/9/main" uri="{B025F937-C7B1-47D3-B67F-A62EFF666E3E}">
          <x14:id>{63E1381E-90BE-4BA0-B352-0161347CF365}</x14:id>
        </ext>
      </extLst>
    </cfRule>
    <cfRule type="dataBar" priority="129">
      <dataBar>
        <cfvo type="min"/>
        <cfvo type="max"/>
        <color theme="4" tint="0.59999389629810485"/>
      </dataBar>
      <extLst>
        <ext xmlns:x14="http://schemas.microsoft.com/office/spreadsheetml/2009/9/main" uri="{B025F937-C7B1-47D3-B67F-A62EFF666E3E}">
          <x14:id>{4008B9C8-4B5A-47F3-A25E-3C7C041F66A2}</x14:id>
        </ext>
      </extLst>
    </cfRule>
    <cfRule type="dataBar" priority="130">
      <dataBar>
        <cfvo type="min"/>
        <cfvo type="max"/>
        <color rgb="FFD6EECE"/>
      </dataBar>
      <extLst>
        <ext xmlns:x14="http://schemas.microsoft.com/office/spreadsheetml/2009/9/main" uri="{B025F937-C7B1-47D3-B67F-A62EFF666E3E}">
          <x14:id>{896C8138-A3CE-4C70-8A33-C44EAB80186B}</x14:id>
        </ext>
      </extLst>
    </cfRule>
    <cfRule type="dataBar" priority="131">
      <dataBar>
        <cfvo type="min"/>
        <cfvo type="max"/>
        <color theme="4" tint="0.39997558519241921"/>
      </dataBar>
      <extLst>
        <ext xmlns:x14="http://schemas.microsoft.com/office/spreadsheetml/2009/9/main" uri="{B025F937-C7B1-47D3-B67F-A62EFF666E3E}">
          <x14:id>{9A850B95-A639-469F-AA97-E59AAD8678D6}</x14:id>
        </ext>
      </extLst>
    </cfRule>
    <cfRule type="dataBar" priority="132">
      <dataBar>
        <cfvo type="min"/>
        <cfvo type="max"/>
        <color theme="4" tint="0.39997558519241921"/>
      </dataBar>
      <extLst>
        <ext xmlns:x14="http://schemas.microsoft.com/office/spreadsheetml/2009/9/main" uri="{B025F937-C7B1-47D3-B67F-A62EFF666E3E}">
          <x14:id>{536683F4-84AF-45F1-95EF-60E5F3080D5D}</x14:id>
        </ext>
      </extLst>
    </cfRule>
    <cfRule type="dataBar" priority="133">
      <dataBar>
        <cfvo type="min"/>
        <cfvo type="max"/>
        <color theme="4" tint="0.79998168889431442"/>
      </dataBar>
      <extLst>
        <ext xmlns:x14="http://schemas.microsoft.com/office/spreadsheetml/2009/9/main" uri="{B025F937-C7B1-47D3-B67F-A62EFF666E3E}">
          <x14:id>{D264B450-FBC5-4672-8C18-68BBEC06A584}</x14:id>
        </ext>
      </extLst>
    </cfRule>
  </conditionalFormatting>
  <conditionalFormatting sqref="E6:E31">
    <cfRule type="dataBar" priority="145">
      <dataBar>
        <cfvo type="min"/>
        <cfvo type="max"/>
        <color rgb="FFF7B493"/>
      </dataBar>
      <extLst>
        <ext xmlns:x14="http://schemas.microsoft.com/office/spreadsheetml/2009/9/main" uri="{B025F937-C7B1-47D3-B67F-A62EFF666E3E}">
          <x14:id>{E3836F5B-B376-4DE5-9123-DFB0370C93DE}</x14:id>
        </ext>
      </extLst>
    </cfRule>
    <cfRule type="dataBar" priority="146">
      <dataBar>
        <cfvo type="min"/>
        <cfvo type="max"/>
        <color theme="5" tint="0.39997558519241921"/>
      </dataBar>
      <extLst>
        <ext xmlns:x14="http://schemas.microsoft.com/office/spreadsheetml/2009/9/main" uri="{B025F937-C7B1-47D3-B67F-A62EFF666E3E}">
          <x14:id>{82F98B79-E974-42E1-839F-A20BBBFE219D}</x14:id>
        </ext>
      </extLst>
    </cfRule>
    <cfRule type="dataBar" priority="147">
      <dataBar>
        <cfvo type="min"/>
        <cfvo type="max"/>
        <color theme="5" tint="0.39997558519241921"/>
      </dataBar>
      <extLst>
        <ext xmlns:x14="http://schemas.microsoft.com/office/spreadsheetml/2009/9/main" uri="{B025F937-C7B1-47D3-B67F-A62EFF666E3E}">
          <x14:id>{A99DE334-96CD-477D-A340-0AF233748B99}</x14:id>
        </ext>
      </extLst>
    </cfRule>
    <cfRule type="dataBar" priority="148">
      <dataBar>
        <cfvo type="min"/>
        <cfvo type="max"/>
        <color theme="5" tint="0.59999389629810485"/>
      </dataBar>
      <extLst>
        <ext xmlns:x14="http://schemas.microsoft.com/office/spreadsheetml/2009/9/main" uri="{B025F937-C7B1-47D3-B67F-A62EFF666E3E}">
          <x14:id>{09712920-4D81-4B33-9C47-8C04CF86A29B}</x14:id>
        </ext>
      </extLst>
    </cfRule>
  </conditionalFormatting>
  <conditionalFormatting sqref="F6:F31">
    <cfRule type="dataBar" priority="153">
      <dataBar>
        <cfvo type="min"/>
        <cfvo type="max"/>
        <color rgb="FFFACFBC"/>
      </dataBar>
      <extLst>
        <ext xmlns:x14="http://schemas.microsoft.com/office/spreadsheetml/2009/9/main" uri="{B025F937-C7B1-47D3-B67F-A62EFF666E3E}">
          <x14:id>{ED2A020B-3116-45D5-BB10-766C7E018990}</x14:id>
        </ext>
      </extLst>
    </cfRule>
    <cfRule type="dataBar" priority="154">
      <dataBar>
        <cfvo type="min"/>
        <cfvo type="max"/>
        <color theme="5" tint="0.59999389629810485"/>
      </dataBar>
      <extLst>
        <ext xmlns:x14="http://schemas.microsoft.com/office/spreadsheetml/2009/9/main" uri="{B025F937-C7B1-47D3-B67F-A62EFF666E3E}">
          <x14:id>{1EAEE808-62DB-4F96-A522-41E1E64FCC6A}</x14:id>
        </ext>
      </extLst>
    </cfRule>
    <cfRule type="dataBar" priority="155">
      <dataBar>
        <cfvo type="min"/>
        <cfvo type="max"/>
        <color theme="5" tint="0.79998168889431442"/>
      </dataBar>
      <extLst>
        <ext xmlns:x14="http://schemas.microsoft.com/office/spreadsheetml/2009/9/main" uri="{B025F937-C7B1-47D3-B67F-A62EFF666E3E}">
          <x14:id>{5D144792-EF9D-4141-AB7E-822AEDA7C435}</x14:id>
        </ext>
      </extLst>
    </cfRule>
  </conditionalFormatting>
  <conditionalFormatting sqref="G6:G31">
    <cfRule type="dataBar" priority="159">
      <dataBar>
        <cfvo type="min"/>
        <cfvo type="max"/>
        <color theme="6" tint="0.59999389629810485"/>
      </dataBar>
      <extLst>
        <ext xmlns:x14="http://schemas.microsoft.com/office/spreadsheetml/2009/9/main" uri="{B025F937-C7B1-47D3-B67F-A62EFF666E3E}">
          <x14:id>{F1CEAA3B-0B40-4CBA-A422-647D1BB4FF89}</x14:id>
        </ext>
      </extLst>
    </cfRule>
  </conditionalFormatting>
  <conditionalFormatting sqref="H6:H31">
    <cfRule type="dataBar" priority="161">
      <dataBar>
        <cfvo type="min"/>
        <cfvo type="max"/>
        <color theme="6" tint="0.79998168889431442"/>
      </dataBar>
      <extLst>
        <ext xmlns:x14="http://schemas.microsoft.com/office/spreadsheetml/2009/9/main" uri="{B025F937-C7B1-47D3-B67F-A62EFF666E3E}">
          <x14:id>{0F15A641-D8EE-4870-BF2A-ACFA86AF209E}</x14:id>
        </ext>
      </extLst>
    </cfRule>
  </conditionalFormatting>
  <conditionalFormatting sqref="C6:C33">
    <cfRule type="dataBar" priority="8">
      <dataBar>
        <cfvo type="min"/>
        <cfvo type="max"/>
        <color theme="4" tint="0.39997558519241921"/>
      </dataBar>
      <extLst>
        <ext xmlns:x14="http://schemas.microsoft.com/office/spreadsheetml/2009/9/main" uri="{B025F937-C7B1-47D3-B67F-A62EFF666E3E}">
          <x14:id>{8BC07418-3B13-4D6A-AB1C-253BAA9C06A0}</x14:id>
        </ext>
      </extLst>
    </cfRule>
    <cfRule type="dataBar" priority="14">
      <dataBar>
        <cfvo type="min"/>
        <cfvo type="max"/>
        <color rgb="FF7AC55F"/>
      </dataBar>
      <extLst>
        <ext xmlns:x14="http://schemas.microsoft.com/office/spreadsheetml/2009/9/main" uri="{B025F937-C7B1-47D3-B67F-A62EFF666E3E}">
          <x14:id>{4C0D9CFE-8ECC-4674-B2AC-6D78192271E5}</x14:id>
        </ext>
      </extLst>
    </cfRule>
    <cfRule type="dataBar" priority="15">
      <dataBar>
        <cfvo type="min"/>
        <cfvo type="max"/>
        <color rgb="FF63C384"/>
      </dataBar>
      <extLst>
        <ext xmlns:x14="http://schemas.microsoft.com/office/spreadsheetml/2009/9/main" uri="{B025F937-C7B1-47D3-B67F-A62EFF666E3E}">
          <x14:id>{069289E4-F997-458B-A9DB-92123D38102A}</x14:id>
        </ext>
      </extLst>
    </cfRule>
  </conditionalFormatting>
  <conditionalFormatting sqref="D6:D33">
    <cfRule type="dataBar" priority="9">
      <dataBar>
        <cfvo type="min"/>
        <cfvo type="max"/>
        <color rgb="FFC4E6B8"/>
      </dataBar>
      <extLst>
        <ext xmlns:x14="http://schemas.microsoft.com/office/spreadsheetml/2009/9/main" uri="{B025F937-C7B1-47D3-B67F-A62EFF666E3E}">
          <x14:id>{C0A5706E-ABD0-436A-B978-7BE7A6D8AEB4}</x14:id>
        </ext>
      </extLst>
    </cfRule>
    <cfRule type="dataBar" priority="10">
      <dataBar>
        <cfvo type="min"/>
        <cfvo type="max"/>
        <color theme="4" tint="0.59999389629810485"/>
      </dataBar>
      <extLst>
        <ext xmlns:x14="http://schemas.microsoft.com/office/spreadsheetml/2009/9/main" uri="{B025F937-C7B1-47D3-B67F-A62EFF666E3E}">
          <x14:id>{4ADEA467-F56E-47A8-B8A2-925EF647CB39}</x14:id>
        </ext>
      </extLst>
    </cfRule>
    <cfRule type="dataBar" priority="11">
      <dataBar>
        <cfvo type="min"/>
        <cfvo type="max"/>
        <color rgb="FF63C384"/>
      </dataBar>
      <extLst>
        <ext xmlns:x14="http://schemas.microsoft.com/office/spreadsheetml/2009/9/main" uri="{B025F937-C7B1-47D3-B67F-A62EFF666E3E}">
          <x14:id>{4CF2DC8D-EB9F-4B5B-B143-29A0409F925D}</x14:id>
        </ext>
      </extLst>
    </cfRule>
    <cfRule type="dataBar" priority="13">
      <dataBar>
        <cfvo type="min"/>
        <cfvo type="max"/>
        <color rgb="FF63C384"/>
      </dataBar>
      <extLst>
        <ext xmlns:x14="http://schemas.microsoft.com/office/spreadsheetml/2009/9/main" uri="{B025F937-C7B1-47D3-B67F-A62EFF666E3E}">
          <x14:id>{D31FC3FF-B2B0-47B9-8CAD-CB2490A36A2C}</x14:id>
        </ext>
      </extLst>
    </cfRule>
  </conditionalFormatting>
  <conditionalFormatting sqref="E6:E33">
    <cfRule type="dataBar" priority="7">
      <dataBar>
        <cfvo type="min"/>
        <cfvo type="max"/>
        <color rgb="FFF7B391"/>
      </dataBar>
      <extLst>
        <ext xmlns:x14="http://schemas.microsoft.com/office/spreadsheetml/2009/9/main" uri="{B025F937-C7B1-47D3-B67F-A62EFF666E3E}">
          <x14:id>{0D12F438-2ACB-4B61-AC55-39BBA6052D73}</x14:id>
        </ext>
      </extLst>
    </cfRule>
  </conditionalFormatting>
  <conditionalFormatting sqref="F6:F33">
    <cfRule type="dataBar" priority="4">
      <dataBar>
        <cfvo type="min"/>
        <cfvo type="max"/>
        <color rgb="FFFBD4C1"/>
      </dataBar>
      <extLst>
        <ext xmlns:x14="http://schemas.microsoft.com/office/spreadsheetml/2009/9/main" uri="{B025F937-C7B1-47D3-B67F-A62EFF666E3E}">
          <x14:id>{1A6A7556-97B3-4734-8B7D-CD71E0D8338B}</x14:id>
        </ext>
      </extLst>
    </cfRule>
    <cfRule type="dataBar" priority="5">
      <dataBar>
        <cfvo type="min"/>
        <cfvo type="max"/>
        <color rgb="FF63C384"/>
      </dataBar>
      <extLst>
        <ext xmlns:x14="http://schemas.microsoft.com/office/spreadsheetml/2009/9/main" uri="{B025F937-C7B1-47D3-B67F-A62EFF666E3E}">
          <x14:id>{78AE82D3-95A9-4648-BEBC-CC93F986C54D}</x14:id>
        </ext>
      </extLst>
    </cfRule>
  </conditionalFormatting>
  <conditionalFormatting sqref="G6:G33">
    <cfRule type="dataBar" priority="1">
      <dataBar>
        <cfvo type="min"/>
        <cfvo type="max"/>
        <color rgb="FF8BB8E5"/>
      </dataBar>
      <extLst>
        <ext xmlns:x14="http://schemas.microsoft.com/office/spreadsheetml/2009/9/main" uri="{B025F937-C7B1-47D3-B67F-A62EFF666E3E}">
          <x14:id>{3239A85C-C342-4A72-9CF8-4A3C0F354450}</x14:id>
        </ext>
      </extLst>
    </cfRule>
    <cfRule type="dataBar" priority="3">
      <dataBar>
        <cfvo type="min"/>
        <cfvo type="max"/>
        <color theme="6" tint="0.39997558519241921"/>
      </dataBar>
      <extLst>
        <ext xmlns:x14="http://schemas.microsoft.com/office/spreadsheetml/2009/9/main" uri="{B025F937-C7B1-47D3-B67F-A62EFF666E3E}">
          <x14:id>{92811F1E-15DB-4BCA-87A8-6AAD8C2AEE51}</x14:id>
        </ext>
      </extLst>
    </cfRule>
  </conditionalFormatting>
  <conditionalFormatting sqref="H6:H33">
    <cfRule type="dataBar" priority="2">
      <dataBar>
        <cfvo type="min"/>
        <cfvo type="max"/>
        <color theme="6" tint="0.79998168889431442"/>
      </dataBar>
      <extLst>
        <ext xmlns:x14="http://schemas.microsoft.com/office/spreadsheetml/2009/9/main" uri="{B025F937-C7B1-47D3-B67F-A62EFF666E3E}">
          <x14:id>{91B42CFB-1144-499C-BBA8-68F431EE67C3}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7DD0FFC-5885-47E1-8C3F-977463B8DA36}">
            <x14:dataBar minLength="0" maxLength="100" gradient="0">
              <x14:cfvo type="autoMin"/>
              <x14:cfvo type="autoMax"/>
              <x14:negativeFillColor rgb="FFFF0000"/>
              <x14:axisColor rgb="FF000000"/>
            </x14:dataBar>
          </x14:cfRule>
          <x14:cfRule type="dataBar" id="{417353B0-0D0B-47BE-93A8-4777CBBE812D}">
            <x14:dataBar minLength="0" maxLength="100" gradient="0">
              <x14:cfvo type="autoMin"/>
              <x14:cfvo type="autoMax"/>
              <x14:negativeFillColor rgb="FFFF0000"/>
              <x14:axisColor rgb="FF000000"/>
            </x14:dataBar>
          </x14:cfRule>
          <x14:cfRule type="dataBar" id="{B7EDF0CE-0BBE-4DC1-8199-746161AC2EFB}">
            <x14:dataBar minLength="0" maxLength="100" gradient="0">
              <x14:cfvo type="autoMin"/>
              <x14:cfvo type="autoMax"/>
              <x14:negativeFillColor rgb="FFFF0000"/>
              <x14:axisColor rgb="FF000000"/>
            </x14:dataBar>
          </x14:cfRule>
          <x14:cfRule type="dataBar" id="{26F6EE46-755D-49CB-BD99-A2C6CB91CDFA}">
            <x14:dataBar minLength="0" maxLength="100" gradient="0">
              <x14:cfvo type="autoMin"/>
              <x14:cfvo type="autoMax"/>
              <x14:negativeFillColor rgb="FFFF0000"/>
              <x14:axisColor rgb="FF000000"/>
            </x14:dataBar>
          </x14:cfRule>
          <xm:sqref>C7:C33 D32:H33</xm:sqref>
        </x14:conditionalFormatting>
        <x14:conditionalFormatting xmlns:xm="http://schemas.microsoft.com/office/excel/2006/main">
          <x14:cfRule type="dataBar" id="{E4509238-2CE1-479E-B90B-EA90891E2C86}">
            <x14:dataBar minLength="0" maxLength="100" gradient="0">
              <x14:cfvo type="autoMin"/>
              <x14:cfvo type="autoMax"/>
              <x14:negativeFillColor rgb="FFFF0000"/>
              <x14:axisColor rgb="FF000000"/>
            </x14:dataBar>
          </x14:cfRule>
          <x14:cfRule type="dataBar" id="{B8467F72-AFD9-4373-99B4-18B38FE5935E}">
            <x14:dataBar minLength="0" maxLength="100" gradient="0">
              <x14:cfvo type="autoMin"/>
              <x14:cfvo type="autoMax"/>
              <x14:negativeFillColor rgb="FFFF0000"/>
              <x14:axisColor rgb="FF000000"/>
            </x14:dataBar>
          </x14:cfRule>
          <x14:cfRule type="dataBar" id="{F8E28CDE-A4CF-4E02-9865-D2B44E2207D7}">
            <x14:dataBar minLength="0" maxLength="100" gradient="0">
              <x14:cfvo type="autoMin"/>
              <x14:cfvo type="autoMax"/>
              <x14:negativeFillColor rgb="FFFF0000"/>
              <x14:axisColor rgb="FF000000"/>
            </x14:dataBar>
          </x14:cfRule>
          <xm:sqref>D7:D31</xm:sqref>
        </x14:conditionalFormatting>
        <x14:conditionalFormatting xmlns:xm="http://schemas.microsoft.com/office/excel/2006/main">
          <x14:cfRule type="dataBar" id="{673345D4-3C6F-4FCF-8835-18FCA011B651}">
            <x14:dataBar minLength="0" maxLength="100" gradient="0">
              <x14:cfvo type="autoMin"/>
              <x14:cfvo type="autoMax"/>
              <x14:negativeFillColor rgb="FFFF0000"/>
              <x14:axisColor rgb="FF000000"/>
            </x14:dataBar>
          </x14:cfRule>
          <x14:cfRule type="dataBar" id="{F34F1FE4-76C3-44C2-9578-C2A1C920864B}">
            <x14:dataBar minLength="0" maxLength="100" gradient="0">
              <x14:cfvo type="autoMin"/>
              <x14:cfvo type="autoMax"/>
              <x14:negativeFillColor rgb="FFFF0000"/>
              <x14:axisColor rgb="FF000000"/>
            </x14:dataBar>
          </x14:cfRule>
          <x14:cfRule type="dataBar" id="{C7B68F30-8049-408E-A9AB-8C58E986B395}">
            <x14:dataBar minLength="0" maxLength="100" gradient="0">
              <x14:cfvo type="autoMin"/>
              <x14:cfvo type="autoMax"/>
              <x14:negativeFillColor rgb="FFFF0000"/>
              <x14:axisColor rgb="FF000000"/>
            </x14:dataBar>
          </x14:cfRule>
          <xm:sqref>E7:E31</xm:sqref>
        </x14:conditionalFormatting>
        <x14:conditionalFormatting xmlns:xm="http://schemas.microsoft.com/office/excel/2006/main">
          <x14:cfRule type="dataBar" id="{4A964927-15FA-4138-A384-C95117951692}">
            <x14:dataBar minLength="0" maxLength="100" gradient="0">
              <x14:cfvo type="autoMin"/>
              <x14:cfvo type="autoMax"/>
              <x14:negativeFillColor rgb="FFFF0000"/>
              <x14:axisColor rgb="FF000000"/>
            </x14:dataBar>
          </x14:cfRule>
          <x14:cfRule type="dataBar" id="{F0544835-5173-4B8E-942D-7E023B1B7FC1}">
            <x14:dataBar minLength="0" maxLength="100" gradient="0">
              <x14:cfvo type="autoMin"/>
              <x14:cfvo type="autoMax"/>
              <x14:negativeFillColor rgb="FFFF0000"/>
              <x14:axisColor rgb="FF000000"/>
            </x14:dataBar>
          </x14:cfRule>
          <x14:cfRule type="dataBar" id="{BF19B193-C84B-4775-AECC-CFDFBEC10F42}">
            <x14:dataBar minLength="0" maxLength="100" gradient="0">
              <x14:cfvo type="autoMin"/>
              <x14:cfvo type="autoMax"/>
              <x14:negativeFillColor rgb="FFFF0000"/>
              <x14:axisColor rgb="FF000000"/>
            </x14:dataBar>
          </x14:cfRule>
          <x14:cfRule type="dataBar" id="{365750C7-4E9A-4CB9-BB87-29447ABBF5A9}">
            <x14:dataBar minLength="0" maxLength="100" gradient="0">
              <x14:cfvo type="autoMin"/>
              <x14:cfvo type="autoMax"/>
              <x14:negativeFillColor rgb="FFFF0000"/>
              <x14:axisColor rgb="FF000000"/>
            </x14:dataBar>
          </x14:cfRule>
          <xm:sqref>F7:F31</xm:sqref>
        </x14:conditionalFormatting>
        <x14:conditionalFormatting xmlns:xm="http://schemas.microsoft.com/office/excel/2006/main">
          <x14:cfRule type="dataBar" id="{6FEB2064-04AA-4369-8D83-55603C39B5B6}">
            <x14:dataBar minLength="0" maxLength="100" gradient="0">
              <x14:cfvo type="autoMin"/>
              <x14:cfvo type="autoMax"/>
              <x14:negativeFillColor rgb="FFFF0000"/>
              <x14:axisColor rgb="FF000000"/>
            </x14:dataBar>
          </x14:cfRule>
          <x14:cfRule type="dataBar" id="{2E54728B-4D7D-46ED-B7CE-D002C34772E6}">
            <x14:dataBar minLength="0" maxLength="100" gradient="0">
              <x14:cfvo type="autoMin"/>
              <x14:cfvo type="autoMax"/>
              <x14:negativeFillColor rgb="FFFF0000"/>
              <x14:axisColor rgb="FF000000"/>
            </x14:dataBar>
          </x14:cfRule>
          <x14:cfRule type="dataBar" id="{60780D0E-19B0-4663-9410-9ADFF381B5AC}">
            <x14:dataBar minLength="0" maxLength="100" gradient="0">
              <x14:cfvo type="autoMin"/>
              <x14:cfvo type="autoMax"/>
              <x14:negativeFillColor rgb="FFFF0000"/>
              <x14:axisColor rgb="FF000000"/>
            </x14:dataBar>
          </x14:cfRule>
          <xm:sqref>G7:G31</xm:sqref>
        </x14:conditionalFormatting>
        <x14:conditionalFormatting xmlns:xm="http://schemas.microsoft.com/office/excel/2006/main">
          <x14:cfRule type="dataBar" id="{359200F7-2BC1-445B-9300-61035E951764}">
            <x14:dataBar minLength="0" maxLength="100" gradient="0">
              <x14:cfvo type="autoMin"/>
              <x14:cfvo type="autoMax"/>
              <x14:negativeFillColor rgb="FFFF0000"/>
              <x14:axisColor rgb="FF000000"/>
            </x14:dataBar>
          </x14:cfRule>
          <x14:cfRule type="dataBar" id="{37F8C305-BC7D-4F7B-93AF-0C004D151D9B}">
            <x14:dataBar minLength="0" maxLength="100" gradient="0">
              <x14:cfvo type="autoMin"/>
              <x14:cfvo type="autoMax"/>
              <x14:negativeFillColor rgb="FFFF0000"/>
              <x14:axisColor rgb="FF000000"/>
            </x14:dataBar>
          </x14:cfRule>
          <xm:sqref>H7:H31</xm:sqref>
        </x14:conditionalFormatting>
        <x14:conditionalFormatting xmlns:xm="http://schemas.microsoft.com/office/excel/2006/main">
          <x14:cfRule type="dataBar" id="{877B5C79-3867-43CA-9B63-DFE56B5B7536}">
            <x14:dataBar minLength="0" maxLength="100" gradient="0">
              <x14:cfvo type="autoMin"/>
              <x14:cfvo type="autoMax"/>
              <x14:negativeFillColor rgb="FFFF0000"/>
              <x14:axisColor rgb="FF000000"/>
            </x14:dataBar>
          </x14:cfRule>
          <x14:cfRule type="dataBar" id="{B21DFC61-8DA4-408C-801A-0D6B0A302E13}">
            <x14:dataBar minLength="0" maxLength="100" gradient="0">
              <x14:cfvo type="autoMin"/>
              <x14:cfvo type="autoMax"/>
              <x14:negativeFillColor rgb="FFFF0000"/>
              <x14:axisColor rgb="FF000000"/>
            </x14:dataBar>
          </x14:cfRule>
          <x14:cfRule type="dataBar" id="{DE06495B-99BC-477F-B380-410C9DF3693B}">
            <x14:dataBar minLength="0" maxLength="100" gradient="0">
              <x14:cfvo type="autoMin"/>
              <x14:cfvo type="autoMax"/>
              <x14:negativeFillColor rgb="FFFF0000"/>
              <x14:axisColor rgb="FF000000"/>
            </x14:dataBar>
          </x14:cfRule>
          <x14:cfRule type="dataBar" id="{CFEF04E5-EDD6-46A6-B918-2E4F4FB3DCF7}">
            <x14:dataBar minLength="0" maxLength="100" gradient="0">
              <x14:cfvo type="autoMin"/>
              <x14:cfvo type="autoMax"/>
              <x14:negativeFillColor rgb="FFFF0000"/>
              <x14:axisColor rgb="FF000000"/>
            </x14:dataBar>
          </x14:cfRule>
          <x14:cfRule type="dataBar" id="{4FF0D023-73DD-4C87-8826-A3D0CE070D6F}">
            <x14:dataBar minLength="0" maxLength="100" gradient="0">
              <x14:cfvo type="autoMin"/>
              <x14:cfvo type="autoMax"/>
              <x14:negativeFillColor rgb="FFFF0000"/>
              <x14:axisColor rgb="FF000000"/>
            </x14:dataBar>
          </x14:cfRule>
          <x14:cfRule type="dataBar" id="{87B16C0B-4409-4BFE-8491-39B8E3547074}">
            <x14:dataBar minLength="0" maxLength="100" gradient="0">
              <x14:cfvo type="autoMin"/>
              <x14:cfvo type="autoMax"/>
              <x14:negativeFillColor rgb="FFFF0000"/>
              <x14:axisColor rgb="FF000000"/>
            </x14:dataBar>
          </x14:cfRule>
          <x14:cfRule type="dataBar" id="{7B1CFC42-6625-469B-80B6-85E48C869461}">
            <x14:dataBar minLength="0" maxLength="100" gradient="0">
              <x14:cfvo type="autoMin"/>
              <x14:cfvo type="autoMax"/>
              <x14:negativeFillColor rgb="FFFF0000"/>
              <x14:axisColor rgb="FF000000"/>
            </x14:dataBar>
          </x14:cfRule>
          <x14:cfRule type="dataBar" id="{A02835A0-1B98-4153-A4A5-E2EEE478B729}">
            <x14:dataBar minLength="0" maxLength="100" gradient="0">
              <x14:cfvo type="autoMin"/>
              <x14:cfvo type="autoMax"/>
              <x14:negativeFillColor rgb="FFFF0000"/>
              <x14:axisColor rgb="FF000000"/>
            </x14:dataBar>
          </x14:cfRule>
          <x14:cfRule type="dataBar" id="{FEBAEBD5-C582-49E6-9118-08D6154D4F81}">
            <x14:dataBar minLength="0" maxLength="100" border="1" gradient="0">
              <x14:cfvo type="autoMin"/>
              <x14:cfvo type="autoMax"/>
              <x14:borderColor theme="4" tint="0.79998168889431442"/>
              <x14:negativeFillColor rgb="FFFF0000"/>
              <x14:axisColor rgb="FF000000"/>
            </x14:dataBar>
          </x14:cfRule>
          <x14:cfRule type="dataBar" id="{4883524E-1DEE-4CE9-B99F-B7F1C48CAFCC}">
            <x14:dataBar minLength="0" maxLength="100" gradient="0">
              <x14:cfvo type="autoMin"/>
              <x14:cfvo type="autoMax"/>
              <x14:negativeFillColor rgb="FFFF0000"/>
              <x14:axisColor rgb="FF000000"/>
            </x14:dataBar>
          </x14:cfRule>
          <xm:sqref>C6:C33 D32:H33</xm:sqref>
        </x14:conditionalFormatting>
        <x14:conditionalFormatting xmlns:xm="http://schemas.microsoft.com/office/excel/2006/main">
          <x14:cfRule type="dataBar" id="{F470AEB2-4433-475E-AFEE-2347BFE9AB8C}">
            <x14:dataBar minLength="0" maxLength="100" gradient="0">
              <x14:cfvo type="autoMin"/>
              <x14:cfvo type="autoMax"/>
              <x14:negativeFillColor rgb="FFFF0000"/>
              <x14:axisColor rgb="FF000000"/>
            </x14:dataBar>
          </x14:cfRule>
          <x14:cfRule type="dataBar" id="{A2ABDB21-20F7-49DC-9A95-BB6F3B41E4F9}">
            <x14:dataBar minLength="0" maxLength="100" gradient="0">
              <x14:cfvo type="autoMin"/>
              <x14:cfvo type="autoMax"/>
              <x14:negativeFillColor rgb="FFFF0000"/>
              <x14:axisColor rgb="FF000000"/>
            </x14:dataBar>
          </x14:cfRule>
          <x14:cfRule type="dataBar" id="{A65A65C9-EDC8-4C77-AE8B-4E1825959E67}">
            <x14:dataBar minLength="0" maxLength="100" gradient="0">
              <x14:cfvo type="autoMin"/>
              <x14:cfvo type="autoMax"/>
              <x14:negativeFillColor rgb="FFFF0000"/>
              <x14:axisColor rgb="FF000000"/>
            </x14:dataBar>
          </x14:cfRule>
          <x14:cfRule type="dataBar" id="{FB240E1E-9384-4A27-99C7-247955354354}">
            <x14:dataBar minLength="0" maxLength="100" gradient="0">
              <x14:cfvo type="autoMin"/>
              <x14:cfvo type="autoMax"/>
              <x14:negativeFillColor rgb="FFFF0000"/>
              <x14:axisColor rgb="FF000000"/>
            </x14:dataBar>
          </x14:cfRule>
          <x14:cfRule type="dataBar" id="{0C7BFF5F-8C85-49BB-9E66-494653B9C729}">
            <x14:dataBar minLength="0" maxLength="100" gradient="0">
              <x14:cfvo type="autoMin"/>
              <x14:cfvo type="autoMax"/>
              <x14:negativeFillColor rgb="FFFF0000"/>
              <x14:axisColor rgb="FF000000"/>
            </x14:dataBar>
          </x14:cfRule>
          <x14:cfRule type="dataBar" id="{63E1381E-90BE-4BA0-B352-0161347CF365}">
            <x14:dataBar minLength="0" maxLength="100" gradient="0">
              <x14:cfvo type="autoMin"/>
              <x14:cfvo type="autoMax"/>
              <x14:negativeFillColor rgb="FFFF0000"/>
              <x14:axisColor rgb="FF000000"/>
            </x14:dataBar>
          </x14:cfRule>
          <x14:cfRule type="dataBar" id="{4008B9C8-4B5A-47F3-A25E-3C7C041F66A2}">
            <x14:dataBar minLength="0" maxLength="100" gradient="0">
              <x14:cfvo type="autoMin"/>
              <x14:cfvo type="autoMax"/>
              <x14:negativeFillColor rgb="FFFF0000"/>
              <x14:axisColor rgb="FF000000"/>
            </x14:dataBar>
          </x14:cfRule>
          <x14:cfRule type="dataBar" id="{896C8138-A3CE-4C70-8A33-C44EAB80186B}">
            <x14:dataBar minLength="0" maxLength="100" gradient="0">
              <x14:cfvo type="autoMin"/>
              <x14:cfvo type="autoMax"/>
              <x14:negativeFillColor rgb="FFFF0000"/>
              <x14:axisColor rgb="FF000000"/>
            </x14:dataBar>
          </x14:cfRule>
          <x14:cfRule type="dataBar" id="{9A850B95-A639-469F-AA97-E59AAD8678D6}">
            <x14:dataBar minLength="0" maxLength="100" gradient="0">
              <x14:cfvo type="autoMin"/>
              <x14:cfvo type="autoMax"/>
              <x14:negativeFillColor rgb="FFFF0000"/>
              <x14:axisColor rgb="FF000000"/>
            </x14:dataBar>
          </x14:cfRule>
          <x14:cfRule type="dataBar" id="{536683F4-84AF-45F1-95EF-60E5F3080D5D}">
            <x14:dataBar minLength="0" maxLength="100" gradient="0">
              <x14:cfvo type="autoMin"/>
              <x14:cfvo type="autoMax"/>
              <x14:negativeFillColor rgb="FFFF0000"/>
              <x14:axisColor rgb="FF000000"/>
            </x14:dataBar>
          </x14:cfRule>
          <x14:cfRule type="dataBar" id="{D264B450-FBC5-4672-8C18-68BBEC06A584}">
            <x14:dataBar minLength="0" maxLength="100" gradient="0">
              <x14:cfvo type="autoMin"/>
              <x14:cfvo type="autoMax"/>
              <x14:negativeFillColor rgb="FFFF0000"/>
              <x14:axisColor rgb="FF000000"/>
            </x14:dataBar>
          </x14:cfRule>
          <xm:sqref>D6:D31</xm:sqref>
        </x14:conditionalFormatting>
        <x14:conditionalFormatting xmlns:xm="http://schemas.microsoft.com/office/excel/2006/main">
          <x14:cfRule type="dataBar" id="{E3836F5B-B376-4DE5-9123-DFB0370C93DE}">
            <x14:dataBar minLength="0" maxLength="100" gradient="0">
              <x14:cfvo type="autoMin"/>
              <x14:cfvo type="autoMax"/>
              <x14:negativeFillColor rgb="FFFF0000"/>
              <x14:axisColor rgb="FF000000"/>
            </x14:dataBar>
          </x14:cfRule>
          <x14:cfRule type="dataBar" id="{82F98B79-E974-42E1-839F-A20BBBFE219D}">
            <x14:dataBar minLength="0" maxLength="100" gradient="0">
              <x14:cfvo type="autoMin"/>
              <x14:cfvo type="autoMax"/>
              <x14:negativeFillColor rgb="FFFF0000"/>
              <x14:axisColor rgb="FF000000"/>
            </x14:dataBar>
          </x14:cfRule>
          <x14:cfRule type="dataBar" id="{A99DE334-96CD-477D-A340-0AF233748B99}">
            <x14:dataBar minLength="0" maxLength="100" gradient="0">
              <x14:cfvo type="autoMin"/>
              <x14:cfvo type="autoMax"/>
              <x14:negativeFillColor rgb="FFFF0000"/>
              <x14:axisColor rgb="FF000000"/>
            </x14:dataBar>
          </x14:cfRule>
          <x14:cfRule type="dataBar" id="{09712920-4D81-4B33-9C47-8C04CF86A29B}">
            <x14:dataBar minLength="0" maxLength="100" gradient="0">
              <x14:cfvo type="autoMin"/>
              <x14:cfvo type="autoMax"/>
              <x14:negativeFillColor rgb="FFFF0000"/>
              <x14:axisColor rgb="FF000000"/>
            </x14:dataBar>
          </x14:cfRule>
          <xm:sqref>E6:E31</xm:sqref>
        </x14:conditionalFormatting>
        <x14:conditionalFormatting xmlns:xm="http://schemas.microsoft.com/office/excel/2006/main">
          <x14:cfRule type="dataBar" id="{ED2A020B-3116-45D5-BB10-766C7E018990}">
            <x14:dataBar minLength="0" maxLength="100" gradient="0">
              <x14:cfvo type="autoMin"/>
              <x14:cfvo type="autoMax"/>
              <x14:negativeFillColor rgb="FFFF0000"/>
              <x14:axisColor rgb="FF000000"/>
            </x14:dataBar>
          </x14:cfRule>
          <x14:cfRule type="dataBar" id="{1EAEE808-62DB-4F96-A522-41E1E64FCC6A}">
            <x14:dataBar minLength="0" maxLength="100" gradient="0">
              <x14:cfvo type="autoMin"/>
              <x14:cfvo type="autoMax"/>
              <x14:negativeFillColor rgb="FFFF0000"/>
              <x14:axisColor rgb="FF000000"/>
            </x14:dataBar>
          </x14:cfRule>
          <x14:cfRule type="dataBar" id="{5D144792-EF9D-4141-AB7E-822AEDA7C435}">
            <x14:dataBar minLength="0" maxLength="100" gradient="0">
              <x14:cfvo type="autoMin"/>
              <x14:cfvo type="autoMax"/>
              <x14:negativeFillColor rgb="FFFF0000"/>
              <x14:axisColor rgb="FF000000"/>
            </x14:dataBar>
          </x14:cfRule>
          <xm:sqref>F6:F31</xm:sqref>
        </x14:conditionalFormatting>
        <x14:conditionalFormatting xmlns:xm="http://schemas.microsoft.com/office/excel/2006/main">
          <x14:cfRule type="dataBar" id="{F1CEAA3B-0B40-4CBA-A422-647D1BB4FF89}">
            <x14:dataBar minLength="0" maxLength="100" gradient="0">
              <x14:cfvo type="autoMin"/>
              <x14:cfvo type="autoMax"/>
              <x14:negativeFillColor rgb="FFFF0000"/>
              <x14:axisColor rgb="FF000000"/>
            </x14:dataBar>
          </x14:cfRule>
          <xm:sqref>G6:G31</xm:sqref>
        </x14:conditionalFormatting>
        <x14:conditionalFormatting xmlns:xm="http://schemas.microsoft.com/office/excel/2006/main">
          <x14:cfRule type="dataBar" id="{0F15A641-D8EE-4870-BF2A-ACFA86AF209E}">
            <x14:dataBar minLength="0" maxLength="100" gradient="0">
              <x14:cfvo type="autoMin"/>
              <x14:cfvo type="autoMax"/>
              <x14:negativeFillColor rgb="FFFF0000"/>
              <x14:axisColor rgb="FF000000"/>
            </x14:dataBar>
          </x14:cfRule>
          <xm:sqref>H6:H31</xm:sqref>
        </x14:conditionalFormatting>
        <x14:conditionalFormatting xmlns:xm="http://schemas.microsoft.com/office/excel/2006/main">
          <x14:cfRule type="dataBar" id="{8BC07418-3B13-4D6A-AB1C-253BAA9C06A0}">
            <x14:dataBar minLength="0" maxLength="100" gradient="0">
              <x14:cfvo type="autoMin"/>
              <x14:cfvo type="autoMax"/>
              <x14:negativeFillColor rgb="FFFF0000"/>
              <x14:axisColor rgb="FF000000"/>
            </x14:dataBar>
          </x14:cfRule>
          <x14:cfRule type="dataBar" id="{4C0D9CFE-8ECC-4674-B2AC-6D78192271E5}">
            <x14:dataBar minLength="0" maxLength="100" gradient="0">
              <x14:cfvo type="autoMin"/>
              <x14:cfvo type="autoMax"/>
              <x14:negativeFillColor rgb="FFFF0000"/>
              <x14:axisColor rgb="FF000000"/>
            </x14:dataBar>
          </x14:cfRule>
          <x14:cfRule type="dataBar" id="{069289E4-F997-458B-A9DB-92123D38102A}">
            <x14:dataBar minLength="0" maxLength="100" gradient="0">
              <x14:cfvo type="autoMin"/>
              <x14:cfvo type="autoMax"/>
              <x14:negativeFillColor rgb="FFFF0000"/>
              <x14:axisColor rgb="FF000000"/>
            </x14:dataBar>
          </x14:cfRule>
          <xm:sqref>C6:C33</xm:sqref>
        </x14:conditionalFormatting>
        <x14:conditionalFormatting xmlns:xm="http://schemas.microsoft.com/office/excel/2006/main">
          <x14:cfRule type="dataBar" id="{C0A5706E-ABD0-436A-B978-7BE7A6D8AEB4}">
            <x14:dataBar minLength="0" maxLength="100" gradient="0">
              <x14:cfvo type="autoMin"/>
              <x14:cfvo type="autoMax"/>
              <x14:negativeFillColor rgb="FFFF0000"/>
              <x14:axisColor rgb="FF000000"/>
            </x14:dataBar>
          </x14:cfRule>
          <x14:cfRule type="dataBar" id="{4ADEA467-F56E-47A8-B8A2-925EF647CB39}">
            <x14:dataBar minLength="0" maxLength="100" gradient="0">
              <x14:cfvo type="autoMin"/>
              <x14:cfvo type="autoMax"/>
              <x14:negativeFillColor rgb="FFFF0000"/>
              <x14:axisColor rgb="FF000000"/>
            </x14:dataBar>
          </x14:cfRule>
          <x14:cfRule type="dataBar" id="{4CF2DC8D-EB9F-4B5B-B143-29A0409F925D}">
            <x14:dataBar minLength="0" maxLength="100" gradient="0">
              <x14:cfvo type="autoMin"/>
              <x14:cfvo type="autoMax"/>
              <x14:negativeFillColor rgb="FFFF0000"/>
              <x14:axisColor rgb="FF000000"/>
            </x14:dataBar>
          </x14:cfRule>
          <x14:cfRule type="dataBar" id="{D31FC3FF-B2B0-47B9-8CAD-CB2490A36A2C}">
            <x14:dataBar minLength="0" maxLength="100" gradient="0">
              <x14:cfvo type="autoMin"/>
              <x14:cfvo type="autoMax"/>
              <x14:negativeFillColor rgb="FFFF0000"/>
              <x14:axisColor rgb="FF000000"/>
            </x14:dataBar>
          </x14:cfRule>
          <xm:sqref>D6:D33</xm:sqref>
        </x14:conditionalFormatting>
        <x14:conditionalFormatting xmlns:xm="http://schemas.microsoft.com/office/excel/2006/main">
          <x14:cfRule type="dataBar" id="{0D12F438-2ACB-4B61-AC55-39BBA6052D73}">
            <x14:dataBar minLength="0" maxLength="100" gradient="0">
              <x14:cfvo type="autoMin"/>
              <x14:cfvo type="autoMax"/>
              <x14:negativeFillColor rgb="FFFF0000"/>
              <x14:axisColor rgb="FF000000"/>
            </x14:dataBar>
          </x14:cfRule>
          <xm:sqref>E6:E33</xm:sqref>
        </x14:conditionalFormatting>
        <x14:conditionalFormatting xmlns:xm="http://schemas.microsoft.com/office/excel/2006/main">
          <x14:cfRule type="dataBar" id="{1A6A7556-97B3-4734-8B7D-CD71E0D8338B}">
            <x14:dataBar minLength="0" maxLength="100" gradient="0">
              <x14:cfvo type="autoMin"/>
              <x14:cfvo type="autoMax"/>
              <x14:negativeFillColor rgb="FFFF0000"/>
              <x14:axisColor rgb="FF000000"/>
            </x14:dataBar>
          </x14:cfRule>
          <x14:cfRule type="dataBar" id="{78AE82D3-95A9-4648-BEBC-CC93F986C54D}">
            <x14:dataBar minLength="0" maxLength="100" gradient="0">
              <x14:cfvo type="autoMin"/>
              <x14:cfvo type="autoMax"/>
              <x14:negativeFillColor rgb="FFFF0000"/>
              <x14:axisColor rgb="FF000000"/>
            </x14:dataBar>
          </x14:cfRule>
          <xm:sqref>F6:F33</xm:sqref>
        </x14:conditionalFormatting>
        <x14:conditionalFormatting xmlns:xm="http://schemas.microsoft.com/office/excel/2006/main">
          <x14:cfRule type="dataBar" id="{3239A85C-C342-4A72-9CF8-4A3C0F354450}">
            <x14:dataBar minLength="0" maxLength="100" gradient="0">
              <x14:cfvo type="autoMin"/>
              <x14:cfvo type="autoMax"/>
              <x14:negativeFillColor rgb="FFFF0000"/>
              <x14:axisColor rgb="FF000000"/>
            </x14:dataBar>
          </x14:cfRule>
          <x14:cfRule type="dataBar" id="{92811F1E-15DB-4BCA-87A8-6AAD8C2AEE51}">
            <x14:dataBar minLength="0" maxLength="100" gradient="0">
              <x14:cfvo type="autoMin"/>
              <x14:cfvo type="autoMax"/>
              <x14:negativeFillColor rgb="FFFF0000"/>
              <x14:axisColor rgb="FF000000"/>
            </x14:dataBar>
          </x14:cfRule>
          <xm:sqref>G6:G33</xm:sqref>
        </x14:conditionalFormatting>
        <x14:conditionalFormatting xmlns:xm="http://schemas.microsoft.com/office/excel/2006/main">
          <x14:cfRule type="dataBar" id="{91B42CFB-1144-499C-BBA8-68F431EE67C3}">
            <x14:dataBar minLength="0" maxLength="100" gradient="0">
              <x14:cfvo type="autoMin"/>
              <x14:cfvo type="autoMax"/>
              <x14:negativeFillColor rgb="FFFF0000"/>
              <x14:axisColor rgb="FF000000"/>
            </x14:dataBar>
          </x14:cfRule>
          <xm:sqref>H6:H33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6:K130"/>
  <sheetViews>
    <sheetView showGridLines="0" zoomScaleNormal="100" workbookViewId="0"/>
  </sheetViews>
  <sheetFormatPr defaultColWidth="9.1796875" defaultRowHeight="11.5"/>
  <cols>
    <col min="1" max="1" width="9.1796875" style="1"/>
    <col min="2" max="2" width="13.81640625" style="1" customWidth="1"/>
    <col min="3" max="6" width="22" style="1" customWidth="1"/>
    <col min="7" max="7" width="22" style="13" customWidth="1"/>
    <col min="8" max="8" width="9.1796875" style="1"/>
    <col min="9" max="11" width="22" style="1" customWidth="1"/>
    <col min="12" max="12" width="9.1796875" style="1" customWidth="1"/>
    <col min="13" max="15" width="22" style="1" customWidth="1"/>
    <col min="16" max="16384" width="9.1796875" style="1"/>
  </cols>
  <sheetData>
    <row r="6" spans="8:11" ht="12" customHeight="1"/>
    <row r="7" spans="8:11">
      <c r="H7" s="12"/>
      <c r="I7" s="12"/>
      <c r="J7" s="12"/>
      <c r="K7" s="12"/>
    </row>
    <row r="8" spans="8:11">
      <c r="H8" s="12"/>
      <c r="I8" s="12"/>
      <c r="J8" s="12"/>
      <c r="K8" s="12"/>
    </row>
    <row r="9" spans="8:11">
      <c r="H9" s="288"/>
      <c r="I9" s="288"/>
      <c r="J9" s="288"/>
      <c r="K9" s="288"/>
    </row>
    <row r="10" spans="8:11">
      <c r="H10" s="288"/>
      <c r="I10" s="288"/>
      <c r="J10" s="288"/>
      <c r="K10" s="288"/>
    </row>
    <row r="11" spans="8:11">
      <c r="H11" s="288"/>
      <c r="I11" s="288"/>
      <c r="J11" s="288"/>
      <c r="K11" s="288"/>
    </row>
    <row r="12" spans="8:11">
      <c r="H12" s="288"/>
      <c r="I12" s="288"/>
      <c r="J12" s="288"/>
      <c r="K12" s="288"/>
    </row>
    <row r="13" spans="8:11">
      <c r="H13" s="288"/>
      <c r="I13" s="288"/>
      <c r="J13" s="288"/>
      <c r="K13" s="288"/>
    </row>
    <row r="14" spans="8:11">
      <c r="H14" s="288"/>
      <c r="I14" s="288"/>
      <c r="J14" s="288"/>
      <c r="K14" s="288"/>
    </row>
    <row r="15" spans="8:11">
      <c r="H15" s="288"/>
      <c r="I15" s="288"/>
      <c r="J15" s="288"/>
      <c r="K15" s="288"/>
    </row>
    <row r="16" spans="8:11">
      <c r="H16" s="288"/>
      <c r="I16" s="288"/>
      <c r="J16" s="288"/>
      <c r="K16" s="288"/>
    </row>
    <row r="17" spans="8:11">
      <c r="H17" s="288"/>
      <c r="I17" s="288"/>
      <c r="J17" s="288"/>
      <c r="K17" s="288"/>
    </row>
    <row r="18" spans="8:11">
      <c r="H18" s="288"/>
      <c r="I18" s="288"/>
      <c r="J18" s="288"/>
      <c r="K18" s="288"/>
    </row>
    <row r="19" spans="8:11">
      <c r="H19" s="288"/>
      <c r="I19" s="288"/>
      <c r="J19" s="288"/>
      <c r="K19" s="288"/>
    </row>
    <row r="20" spans="8:11">
      <c r="H20" s="288"/>
      <c r="I20" s="288"/>
      <c r="J20" s="288"/>
      <c r="K20" s="288"/>
    </row>
    <row r="21" spans="8:11">
      <c r="H21" s="288"/>
      <c r="I21" s="288"/>
      <c r="J21" s="288"/>
      <c r="K21" s="288"/>
    </row>
    <row r="22" spans="8:11">
      <c r="H22" s="288"/>
      <c r="I22" s="288"/>
      <c r="J22" s="288"/>
      <c r="K22" s="288"/>
    </row>
    <row r="23" spans="8:11">
      <c r="H23" s="288"/>
      <c r="I23" s="288"/>
      <c r="J23" s="288"/>
      <c r="K23" s="288"/>
    </row>
    <row r="24" spans="8:11">
      <c r="H24" s="288"/>
      <c r="I24" s="288"/>
      <c r="J24" s="288"/>
      <c r="K24" s="288"/>
    </row>
    <row r="25" spans="8:11">
      <c r="H25" s="288"/>
      <c r="I25" s="288"/>
      <c r="J25" s="288"/>
      <c r="K25" s="288"/>
    </row>
    <row r="26" spans="8:11">
      <c r="H26" s="288"/>
      <c r="I26" s="288"/>
      <c r="J26" s="288"/>
      <c r="K26" s="288"/>
    </row>
    <row r="27" spans="8:11">
      <c r="H27" s="288"/>
      <c r="I27" s="288"/>
      <c r="J27" s="288"/>
      <c r="K27" s="288"/>
    </row>
    <row r="28" spans="8:11">
      <c r="H28" s="288"/>
      <c r="I28" s="288"/>
      <c r="J28" s="288"/>
      <c r="K28" s="288"/>
    </row>
    <row r="29" spans="8:11">
      <c r="H29" s="288"/>
      <c r="I29" s="288"/>
      <c r="J29" s="288"/>
      <c r="K29" s="288"/>
    </row>
    <row r="30" spans="8:11">
      <c r="H30" s="288"/>
      <c r="I30" s="288"/>
      <c r="J30" s="288"/>
      <c r="K30" s="288"/>
    </row>
    <row r="31" spans="8:11">
      <c r="H31" s="288"/>
      <c r="I31" s="288"/>
      <c r="J31" s="288"/>
      <c r="K31" s="288"/>
    </row>
    <row r="32" spans="8:11">
      <c r="H32" s="288"/>
      <c r="I32" s="288"/>
      <c r="J32" s="288"/>
      <c r="K32" s="288"/>
    </row>
    <row r="33" spans="6:11">
      <c r="H33" s="288"/>
      <c r="I33" s="288"/>
      <c r="J33" s="288"/>
      <c r="K33" s="288"/>
    </row>
    <row r="34" spans="6:11">
      <c r="H34" s="288"/>
      <c r="I34" s="288"/>
      <c r="J34" s="288"/>
      <c r="K34" s="288"/>
    </row>
    <row r="35" spans="6:11">
      <c r="H35" s="287"/>
      <c r="I35" s="287"/>
      <c r="J35" s="287"/>
      <c r="K35" s="287"/>
    </row>
    <row r="36" spans="6:11" ht="15" customHeight="1">
      <c r="H36" s="287"/>
      <c r="I36" s="287"/>
      <c r="J36" s="287"/>
      <c r="K36" s="287"/>
    </row>
    <row r="37" spans="6:11">
      <c r="H37" s="287"/>
      <c r="I37" s="287"/>
      <c r="J37" s="287"/>
      <c r="K37" s="287"/>
    </row>
    <row r="38" spans="6:11">
      <c r="F38" s="13"/>
      <c r="H38" s="287"/>
      <c r="I38" s="287"/>
      <c r="J38" s="287"/>
      <c r="K38" s="287"/>
    </row>
    <row r="39" spans="6:11">
      <c r="F39" s="13"/>
    </row>
    <row r="40" spans="6:11">
      <c r="F40" s="13"/>
    </row>
    <row r="41" spans="6:11">
      <c r="F41" s="13"/>
    </row>
    <row r="42" spans="6:11">
      <c r="F42" s="13"/>
    </row>
    <row r="43" spans="6:11">
      <c r="F43" s="13"/>
    </row>
    <row r="44" spans="6:11">
      <c r="F44" s="13"/>
    </row>
    <row r="45" spans="6:11">
      <c r="F45" s="13"/>
    </row>
    <row r="46" spans="6:11">
      <c r="F46" s="13"/>
    </row>
    <row r="47" spans="6:11">
      <c r="F47" s="13"/>
    </row>
    <row r="48" spans="6:11">
      <c r="F48" s="13"/>
    </row>
    <row r="49" spans="1:11">
      <c r="F49" s="13"/>
    </row>
    <row r="50" spans="1:11">
      <c r="F50" s="13"/>
    </row>
    <row r="51" spans="1:11">
      <c r="F51" s="13"/>
    </row>
    <row r="52" spans="1:11">
      <c r="F52" s="13"/>
    </row>
    <row r="53" spans="1:11">
      <c r="F53" s="13"/>
    </row>
    <row r="54" spans="1:11">
      <c r="F54" s="13"/>
    </row>
    <row r="55" spans="1:11">
      <c r="F55" s="13"/>
    </row>
    <row r="56" spans="1:11">
      <c r="F56" s="13"/>
    </row>
    <row r="57" spans="1:11" ht="15.5">
      <c r="B57" s="123" t="s">
        <v>765</v>
      </c>
      <c r="F57" s="13"/>
    </row>
    <row r="58" spans="1:11" ht="12.5">
      <c r="B58" s="192" t="s">
        <v>727</v>
      </c>
      <c r="C58" s="9"/>
      <c r="D58" s="9"/>
      <c r="E58" s="9"/>
    </row>
    <row r="59" spans="1:11">
      <c r="B59" s="6"/>
      <c r="C59" s="6"/>
      <c r="D59" s="6"/>
    </row>
    <row r="60" spans="1:11" s="282" customFormat="1" ht="23">
      <c r="B60" s="285"/>
      <c r="C60" s="284" t="s">
        <v>726</v>
      </c>
      <c r="D60" s="286" t="s">
        <v>725</v>
      </c>
      <c r="E60" s="286" t="s">
        <v>724</v>
      </c>
      <c r="F60" s="283" t="s">
        <v>723</v>
      </c>
      <c r="G60" s="283" t="s">
        <v>722</v>
      </c>
      <c r="I60" s="285"/>
      <c r="J60" s="284" t="s">
        <v>723</v>
      </c>
      <c r="K60" s="283" t="s">
        <v>722</v>
      </c>
    </row>
    <row r="61" spans="1:11">
      <c r="B61" s="196"/>
      <c r="C61" s="430" t="s">
        <v>721</v>
      </c>
      <c r="D61" s="431"/>
      <c r="E61" s="431"/>
      <c r="F61" s="432" t="s">
        <v>701</v>
      </c>
      <c r="G61" s="433"/>
      <c r="I61" s="281"/>
      <c r="J61" s="434" t="s">
        <v>701</v>
      </c>
      <c r="K61" s="433"/>
    </row>
    <row r="62" spans="1:11">
      <c r="A62" s="12"/>
      <c r="B62" s="276" t="s">
        <v>97</v>
      </c>
      <c r="C62" s="280">
        <v>245790</v>
      </c>
      <c r="D62" s="279">
        <v>168260</v>
      </c>
      <c r="E62" s="278">
        <v>77530</v>
      </c>
      <c r="F62" s="277">
        <f>D62/$C62*100</f>
        <v>68.456812726311085</v>
      </c>
      <c r="G62" s="277">
        <f>E62/$C62*100</f>
        <v>31.543187273688922</v>
      </c>
      <c r="I62" s="276" t="s">
        <v>97</v>
      </c>
      <c r="J62" s="275">
        <v>68.456812726311085</v>
      </c>
      <c r="K62" s="274">
        <v>31.543187273688922</v>
      </c>
    </row>
    <row r="63" spans="1:11">
      <c r="B63" s="229"/>
      <c r="C63" s="381"/>
      <c r="D63" s="382"/>
      <c r="E63" s="382"/>
      <c r="F63" s="382"/>
      <c r="G63" s="383"/>
      <c r="I63" s="229"/>
      <c r="J63" s="265" t="s">
        <v>148</v>
      </c>
      <c r="K63" s="264" t="s">
        <v>148</v>
      </c>
    </row>
    <row r="64" spans="1:11">
      <c r="B64" s="266" t="s">
        <v>10</v>
      </c>
      <c r="C64" s="268">
        <v>1490</v>
      </c>
      <c r="D64" s="205">
        <v>1000</v>
      </c>
      <c r="E64" s="267">
        <v>490</v>
      </c>
      <c r="F64" s="260">
        <f t="shared" ref="F64:F78" si="0">D64/C64*100</f>
        <v>67.114093959731548</v>
      </c>
      <c r="G64" s="260">
        <f t="shared" ref="G64:G78" si="1">E64/C64*100</f>
        <v>32.885906040268459</v>
      </c>
      <c r="H64" s="12"/>
      <c r="I64" s="266" t="s">
        <v>84</v>
      </c>
      <c r="J64" s="265">
        <v>98.322147651006702</v>
      </c>
      <c r="K64" s="264">
        <v>1.6778523489932886</v>
      </c>
    </row>
    <row r="65" spans="2:11">
      <c r="B65" s="271" t="s">
        <v>11</v>
      </c>
      <c r="C65" s="273">
        <v>4310</v>
      </c>
      <c r="D65" s="202">
        <v>2160</v>
      </c>
      <c r="E65" s="272">
        <v>2150</v>
      </c>
      <c r="F65" s="260">
        <f t="shared" si="0"/>
        <v>50.11600928074246</v>
      </c>
      <c r="G65" s="260">
        <f t="shared" si="1"/>
        <v>49.88399071925754</v>
      </c>
      <c r="H65" s="12"/>
      <c r="I65" s="271" t="s">
        <v>30</v>
      </c>
      <c r="J65" s="270">
        <v>97.688888888888897</v>
      </c>
      <c r="K65" s="269">
        <v>2.3111111111111109</v>
      </c>
    </row>
    <row r="66" spans="2:11">
      <c r="B66" s="266" t="s">
        <v>84</v>
      </c>
      <c r="C66" s="268">
        <v>2980</v>
      </c>
      <c r="D66" s="205">
        <v>2930</v>
      </c>
      <c r="E66" s="267">
        <v>50</v>
      </c>
      <c r="F66" s="260">
        <f t="shared" si="0"/>
        <v>98.322147651006702</v>
      </c>
      <c r="G66" s="260">
        <f t="shared" si="1"/>
        <v>1.6778523489932886</v>
      </c>
      <c r="H66" s="12"/>
      <c r="I66" s="266" t="s">
        <v>48</v>
      </c>
      <c r="J66" s="265">
        <v>97.585017249876785</v>
      </c>
      <c r="K66" s="264">
        <v>2.4149827501232135</v>
      </c>
    </row>
    <row r="67" spans="2:11">
      <c r="B67" s="266" t="s">
        <v>13</v>
      </c>
      <c r="C67" s="268">
        <v>2570</v>
      </c>
      <c r="D67" s="205">
        <v>1420</v>
      </c>
      <c r="E67" s="267">
        <v>1150</v>
      </c>
      <c r="F67" s="260">
        <f t="shared" si="0"/>
        <v>55.252918287937746</v>
      </c>
      <c r="G67" s="260">
        <f t="shared" si="1"/>
        <v>44.747081712062261</v>
      </c>
      <c r="H67" s="12"/>
      <c r="I67" s="266" t="s">
        <v>15</v>
      </c>
      <c r="J67" s="265">
        <v>94.011976047904184</v>
      </c>
      <c r="K67" s="264">
        <v>5.9880239520958085</v>
      </c>
    </row>
    <row r="68" spans="2:11">
      <c r="B68" s="266" t="s">
        <v>48</v>
      </c>
      <c r="C68" s="268">
        <v>20290</v>
      </c>
      <c r="D68" s="205">
        <v>19800</v>
      </c>
      <c r="E68" s="267">
        <v>490</v>
      </c>
      <c r="F68" s="260">
        <f t="shared" si="0"/>
        <v>97.585017249876785</v>
      </c>
      <c r="G68" s="260">
        <f t="shared" si="1"/>
        <v>2.4149827501232135</v>
      </c>
      <c r="H68" s="12"/>
      <c r="I68" s="266" t="s">
        <v>22</v>
      </c>
      <c r="J68" s="265">
        <v>85.876225490196077</v>
      </c>
      <c r="K68" s="264">
        <v>14.123774509803921</v>
      </c>
    </row>
    <row r="69" spans="2:11">
      <c r="B69" s="266" t="s">
        <v>15</v>
      </c>
      <c r="C69" s="268">
        <v>1670</v>
      </c>
      <c r="D69" s="205">
        <v>1570</v>
      </c>
      <c r="E69" s="267">
        <v>100</v>
      </c>
      <c r="F69" s="260">
        <f t="shared" si="0"/>
        <v>94.011976047904184</v>
      </c>
      <c r="G69" s="260">
        <f t="shared" si="1"/>
        <v>5.9880239520958085</v>
      </c>
      <c r="H69" s="12"/>
      <c r="I69" s="266" t="s">
        <v>33</v>
      </c>
      <c r="J69" s="265">
        <v>81.512605042016801</v>
      </c>
      <c r="K69" s="264">
        <v>18.487394957983195</v>
      </c>
    </row>
    <row r="70" spans="2:11">
      <c r="B70" s="266" t="s">
        <v>16</v>
      </c>
      <c r="C70" s="268">
        <v>1570</v>
      </c>
      <c r="D70" s="205">
        <v>170</v>
      </c>
      <c r="E70" s="267">
        <v>1400</v>
      </c>
      <c r="F70" s="260">
        <f t="shared" si="0"/>
        <v>10.828025477707007</v>
      </c>
      <c r="G70" s="260">
        <f t="shared" si="1"/>
        <v>89.171974522292999</v>
      </c>
      <c r="H70" s="12"/>
      <c r="I70" s="266" t="s">
        <v>34</v>
      </c>
      <c r="J70" s="265">
        <v>79.069767441860463</v>
      </c>
      <c r="K70" s="264">
        <v>20.930232558139537</v>
      </c>
    </row>
    <row r="71" spans="2:11">
      <c r="B71" s="266" t="s">
        <v>18</v>
      </c>
      <c r="C71" s="268">
        <v>12670</v>
      </c>
      <c r="D71" s="205">
        <v>4590</v>
      </c>
      <c r="E71" s="267">
        <v>8080</v>
      </c>
      <c r="F71" s="260">
        <f t="shared" si="0"/>
        <v>36.227308602999209</v>
      </c>
      <c r="G71" s="260">
        <f t="shared" si="1"/>
        <v>63.772691397000791</v>
      </c>
      <c r="H71" s="12"/>
      <c r="I71" s="266" t="s">
        <v>20</v>
      </c>
      <c r="J71" s="265">
        <v>76.530973451327426</v>
      </c>
      <c r="K71" s="264">
        <v>23.469026548672566</v>
      </c>
    </row>
    <row r="72" spans="2:11">
      <c r="B72" s="266" t="s">
        <v>19</v>
      </c>
      <c r="C72" s="268">
        <v>28160</v>
      </c>
      <c r="D72" s="205">
        <v>14550</v>
      </c>
      <c r="E72" s="267">
        <v>13610</v>
      </c>
      <c r="F72" s="260">
        <f t="shared" si="0"/>
        <v>51.669034090909093</v>
      </c>
      <c r="G72" s="260">
        <f t="shared" si="1"/>
        <v>48.330965909090914</v>
      </c>
      <c r="H72" s="12"/>
      <c r="I72" s="266" t="s">
        <v>35</v>
      </c>
      <c r="J72" s="265">
        <v>71.867612293144205</v>
      </c>
      <c r="K72" s="264">
        <v>28.132387706855795</v>
      </c>
    </row>
    <row r="73" spans="2:11">
      <c r="B73" s="266" t="s">
        <v>20</v>
      </c>
      <c r="C73" s="268">
        <v>28250</v>
      </c>
      <c r="D73" s="205">
        <v>21620</v>
      </c>
      <c r="E73" s="267">
        <v>6630</v>
      </c>
      <c r="F73" s="260">
        <f t="shared" si="0"/>
        <v>76.530973451327426</v>
      </c>
      <c r="G73" s="260">
        <f t="shared" si="1"/>
        <v>23.469026548672566</v>
      </c>
      <c r="H73" s="12"/>
      <c r="I73" s="266" t="s">
        <v>36</v>
      </c>
      <c r="J73" s="265">
        <v>71.504424778761063</v>
      </c>
      <c r="K73" s="264">
        <v>28.495575221238941</v>
      </c>
    </row>
    <row r="74" spans="2:11">
      <c r="B74" s="266" t="s">
        <v>21</v>
      </c>
      <c r="C74" s="268">
        <v>3520</v>
      </c>
      <c r="D74" s="205">
        <v>1250</v>
      </c>
      <c r="E74" s="267">
        <v>2270</v>
      </c>
      <c r="F74" s="260">
        <f t="shared" si="0"/>
        <v>35.511363636363633</v>
      </c>
      <c r="G74" s="260">
        <f t="shared" si="1"/>
        <v>64.48863636363636</v>
      </c>
      <c r="H74" s="12"/>
      <c r="I74" s="266" t="s">
        <v>29</v>
      </c>
      <c r="J74" s="265">
        <v>70.802919708029194</v>
      </c>
      <c r="K74" s="264">
        <v>29.197080291970799</v>
      </c>
    </row>
    <row r="75" spans="2:11">
      <c r="B75" s="266" t="s">
        <v>22</v>
      </c>
      <c r="C75" s="268">
        <v>65280</v>
      </c>
      <c r="D75" s="205">
        <v>56060</v>
      </c>
      <c r="E75" s="267">
        <v>9220</v>
      </c>
      <c r="F75" s="260">
        <f t="shared" si="0"/>
        <v>85.876225490196077</v>
      </c>
      <c r="G75" s="260">
        <f t="shared" si="1"/>
        <v>14.123774509803921</v>
      </c>
      <c r="H75" s="12"/>
      <c r="I75" s="266" t="s">
        <v>10</v>
      </c>
      <c r="J75" s="265">
        <v>67.114093959731548</v>
      </c>
      <c r="K75" s="264">
        <v>32.885906040268459</v>
      </c>
    </row>
    <row r="76" spans="2:11">
      <c r="B76" s="266" t="s">
        <v>23</v>
      </c>
      <c r="C76" s="268">
        <v>570</v>
      </c>
      <c r="D76" s="205">
        <v>270</v>
      </c>
      <c r="E76" s="267">
        <v>300</v>
      </c>
      <c r="F76" s="260">
        <f t="shared" si="0"/>
        <v>47.368421052631575</v>
      </c>
      <c r="G76" s="260">
        <f t="shared" si="1"/>
        <v>52.631578947368418</v>
      </c>
      <c r="H76" s="12"/>
      <c r="I76" s="266" t="s">
        <v>13</v>
      </c>
      <c r="J76" s="265">
        <v>55.252918287937746</v>
      </c>
      <c r="K76" s="264">
        <v>44.747081712062261</v>
      </c>
    </row>
    <row r="77" spans="2:11">
      <c r="B77" s="266" t="s">
        <v>24</v>
      </c>
      <c r="C77" s="268">
        <v>3670</v>
      </c>
      <c r="D77" s="205">
        <v>420</v>
      </c>
      <c r="E77" s="267">
        <v>3250</v>
      </c>
      <c r="F77" s="260">
        <f t="shared" si="0"/>
        <v>11.444141689373296</v>
      </c>
      <c r="G77" s="260">
        <f t="shared" si="1"/>
        <v>88.555858310626704</v>
      </c>
      <c r="H77" s="12"/>
      <c r="I77" s="266" t="s">
        <v>19</v>
      </c>
      <c r="J77" s="265">
        <v>51.669034090909093</v>
      </c>
      <c r="K77" s="264">
        <v>48.330965909090914</v>
      </c>
    </row>
    <row r="78" spans="2:11">
      <c r="B78" s="266" t="s">
        <v>25</v>
      </c>
      <c r="C78" s="268">
        <v>2470</v>
      </c>
      <c r="D78" s="205">
        <v>890</v>
      </c>
      <c r="E78" s="267">
        <v>1580</v>
      </c>
      <c r="F78" s="260">
        <f t="shared" si="0"/>
        <v>36.032388663967616</v>
      </c>
      <c r="G78" s="260">
        <f t="shared" si="1"/>
        <v>63.967611336032391</v>
      </c>
      <c r="H78" s="12"/>
      <c r="I78" s="266" t="s">
        <v>11</v>
      </c>
      <c r="J78" s="265">
        <v>50.11600928074246</v>
      </c>
      <c r="K78" s="264">
        <v>49.88399071925754</v>
      </c>
    </row>
    <row r="79" spans="2:11">
      <c r="B79" s="266" t="s">
        <v>26</v>
      </c>
      <c r="C79" s="412" t="s">
        <v>775</v>
      </c>
      <c r="D79" s="413" t="s">
        <v>775</v>
      </c>
      <c r="E79" s="411" t="s">
        <v>775</v>
      </c>
      <c r="F79" s="413" t="s">
        <v>775</v>
      </c>
      <c r="G79" s="413" t="s">
        <v>775</v>
      </c>
      <c r="H79" s="12"/>
      <c r="I79" s="266" t="s">
        <v>23</v>
      </c>
      <c r="J79" s="265">
        <v>47.368421052631575</v>
      </c>
      <c r="K79" s="264">
        <v>52.631578947368418</v>
      </c>
    </row>
    <row r="80" spans="2:11">
      <c r="B80" s="266" t="s">
        <v>27</v>
      </c>
      <c r="C80" s="268">
        <v>2500</v>
      </c>
      <c r="D80" s="205">
        <v>770</v>
      </c>
      <c r="E80" s="267">
        <v>1730</v>
      </c>
      <c r="F80" s="260">
        <f>D80/C80*100</f>
        <v>30.8</v>
      </c>
      <c r="G80" s="260">
        <f>E80/C80*100</f>
        <v>69.199999999999989</v>
      </c>
      <c r="H80" s="12"/>
      <c r="I80" s="266" t="s">
        <v>18</v>
      </c>
      <c r="J80" s="265">
        <v>36.227308602999209</v>
      </c>
      <c r="K80" s="264">
        <v>63.772691397000791</v>
      </c>
    </row>
    <row r="81" spans="2:11">
      <c r="B81" s="266" t="s">
        <v>28</v>
      </c>
      <c r="C81" s="412" t="s">
        <v>775</v>
      </c>
      <c r="D81" s="413" t="s">
        <v>775</v>
      </c>
      <c r="E81" s="411" t="s">
        <v>775</v>
      </c>
      <c r="F81" s="413" t="s">
        <v>775</v>
      </c>
      <c r="G81" s="413" t="s">
        <v>775</v>
      </c>
      <c r="H81" s="12"/>
      <c r="I81" s="266" t="s">
        <v>25</v>
      </c>
      <c r="J81" s="265">
        <v>36.032388663967616</v>
      </c>
      <c r="K81" s="264">
        <v>63.967611336032391</v>
      </c>
    </row>
    <row r="82" spans="2:11">
      <c r="B82" s="266" t="s">
        <v>29</v>
      </c>
      <c r="C82" s="268">
        <v>1370</v>
      </c>
      <c r="D82" s="205">
        <v>970</v>
      </c>
      <c r="E82" s="267">
        <v>400</v>
      </c>
      <c r="F82" s="260">
        <f t="shared" ref="F82:F90" si="2">D82/C82*100</f>
        <v>70.802919708029194</v>
      </c>
      <c r="G82" s="260">
        <f t="shared" ref="G82:G90" si="3">E82/C82*100</f>
        <v>29.197080291970799</v>
      </c>
      <c r="H82" s="12"/>
      <c r="I82" s="266" t="s">
        <v>45</v>
      </c>
      <c r="J82" s="265">
        <v>35.922330097087382</v>
      </c>
      <c r="K82" s="264">
        <v>64.077669902912632</v>
      </c>
    </row>
    <row r="83" spans="2:11">
      <c r="B83" s="266" t="s">
        <v>30</v>
      </c>
      <c r="C83" s="268">
        <v>22500</v>
      </c>
      <c r="D83" s="205">
        <v>21980</v>
      </c>
      <c r="E83" s="267">
        <v>520</v>
      </c>
      <c r="F83" s="260">
        <f t="shared" si="2"/>
        <v>97.688888888888897</v>
      </c>
      <c r="G83" s="260">
        <f t="shared" si="3"/>
        <v>2.3111111111111109</v>
      </c>
      <c r="H83" s="12"/>
      <c r="I83" s="266" t="s">
        <v>21</v>
      </c>
      <c r="J83" s="265">
        <v>35.511363636363633</v>
      </c>
      <c r="K83" s="264">
        <v>64.48863636363636</v>
      </c>
    </row>
    <row r="84" spans="2:11">
      <c r="B84" s="266" t="s">
        <v>31</v>
      </c>
      <c r="C84" s="268">
        <v>19620</v>
      </c>
      <c r="D84" s="205">
        <v>2130</v>
      </c>
      <c r="E84" s="267">
        <v>17490</v>
      </c>
      <c r="F84" s="260">
        <f t="shared" si="2"/>
        <v>10.856269113149846</v>
      </c>
      <c r="G84" s="260">
        <f t="shared" si="3"/>
        <v>89.14373088685015</v>
      </c>
      <c r="H84" s="12"/>
      <c r="I84" s="266" t="s">
        <v>27</v>
      </c>
      <c r="J84" s="265">
        <v>30.8</v>
      </c>
      <c r="K84" s="264">
        <v>69.199999999999989</v>
      </c>
    </row>
    <row r="85" spans="2:11">
      <c r="B85" s="266" t="s">
        <v>45</v>
      </c>
      <c r="C85" s="268">
        <v>2060</v>
      </c>
      <c r="D85" s="205">
        <v>740</v>
      </c>
      <c r="E85" s="267">
        <v>1320</v>
      </c>
      <c r="F85" s="260">
        <f t="shared" si="2"/>
        <v>35.922330097087382</v>
      </c>
      <c r="G85" s="260">
        <f t="shared" si="3"/>
        <v>64.077669902912632</v>
      </c>
      <c r="H85" s="12"/>
      <c r="I85" s="266" t="s">
        <v>32</v>
      </c>
      <c r="J85" s="265">
        <v>26.47058823529412</v>
      </c>
      <c r="K85" s="264">
        <v>73.529411764705884</v>
      </c>
    </row>
    <row r="86" spans="2:11">
      <c r="B86" s="266" t="s">
        <v>32</v>
      </c>
      <c r="C86" s="268">
        <v>2380</v>
      </c>
      <c r="D86" s="205">
        <v>630</v>
      </c>
      <c r="E86" s="267">
        <v>1750</v>
      </c>
      <c r="F86" s="260">
        <f t="shared" si="2"/>
        <v>26.47058823529412</v>
      </c>
      <c r="G86" s="260">
        <f t="shared" si="3"/>
        <v>73.529411764705884</v>
      </c>
      <c r="H86" s="12"/>
      <c r="I86" s="266" t="s">
        <v>24</v>
      </c>
      <c r="J86" s="265">
        <v>11.444141689373296</v>
      </c>
      <c r="K86" s="264">
        <v>88.555858310626704</v>
      </c>
    </row>
    <row r="87" spans="2:11">
      <c r="B87" s="266" t="s">
        <v>33</v>
      </c>
      <c r="C87" s="268">
        <v>3570</v>
      </c>
      <c r="D87" s="262">
        <v>2910</v>
      </c>
      <c r="E87" s="261">
        <v>660</v>
      </c>
      <c r="F87" s="404">
        <f t="shared" si="2"/>
        <v>81.512605042016801</v>
      </c>
      <c r="G87" s="404">
        <f t="shared" si="3"/>
        <v>18.487394957983195</v>
      </c>
      <c r="H87" s="12"/>
      <c r="I87" s="266" t="s">
        <v>31</v>
      </c>
      <c r="J87" s="265">
        <v>10.856269113149846</v>
      </c>
      <c r="K87" s="264">
        <v>89.14373088685015</v>
      </c>
    </row>
    <row r="88" spans="2:11">
      <c r="B88" s="259" t="s">
        <v>34</v>
      </c>
      <c r="C88" s="263">
        <v>430</v>
      </c>
      <c r="D88" s="406">
        <v>340</v>
      </c>
      <c r="E88" s="408">
        <v>90</v>
      </c>
      <c r="F88" s="414">
        <f t="shared" si="2"/>
        <v>79.069767441860463</v>
      </c>
      <c r="G88" s="257">
        <f t="shared" si="3"/>
        <v>20.930232558139537</v>
      </c>
      <c r="H88" s="12"/>
      <c r="I88" s="259" t="s">
        <v>16</v>
      </c>
      <c r="J88" s="258">
        <v>10.828025477707007</v>
      </c>
      <c r="K88" s="257">
        <v>89.171974522292999</v>
      </c>
    </row>
    <row r="89" spans="2:11" ht="11.5" customHeight="1">
      <c r="B89" s="259" t="s">
        <v>35</v>
      </c>
      <c r="C89" s="263">
        <v>4230</v>
      </c>
      <c r="D89" s="407">
        <v>3040</v>
      </c>
      <c r="E89" s="409">
        <v>1190</v>
      </c>
      <c r="F89" s="415">
        <f t="shared" si="2"/>
        <v>71.867612293144205</v>
      </c>
      <c r="G89" s="264">
        <f t="shared" si="3"/>
        <v>28.132387706855795</v>
      </c>
      <c r="H89" s="12"/>
      <c r="I89" s="251"/>
      <c r="J89" s="250"/>
      <c r="K89" s="249"/>
    </row>
    <row r="90" spans="2:11" ht="11.5" customHeight="1">
      <c r="B90" s="259" t="s">
        <v>36</v>
      </c>
      <c r="C90" s="263">
        <v>5650</v>
      </c>
      <c r="D90" s="410">
        <v>4040</v>
      </c>
      <c r="E90" s="212">
        <v>1610</v>
      </c>
      <c r="F90" s="405">
        <f t="shared" si="2"/>
        <v>71.504424778761063</v>
      </c>
      <c r="G90" s="405">
        <f t="shared" si="3"/>
        <v>28.495575221238941</v>
      </c>
      <c r="I90" s="244" t="s">
        <v>37</v>
      </c>
      <c r="J90" s="243">
        <v>25.384615384615383</v>
      </c>
      <c r="K90" s="242">
        <v>74.615384615384613</v>
      </c>
    </row>
    <row r="91" spans="2:11" ht="11.5" customHeight="1">
      <c r="B91" s="254"/>
      <c r="C91" s="256"/>
      <c r="D91" s="255"/>
      <c r="E91" s="254"/>
      <c r="F91" s="253"/>
      <c r="G91" s="252"/>
      <c r="I91" s="390"/>
      <c r="J91" s="391"/>
      <c r="K91" s="391"/>
    </row>
    <row r="92" spans="2:11" ht="11.5" customHeight="1">
      <c r="B92" s="244" t="s">
        <v>37</v>
      </c>
      <c r="C92" s="248">
        <v>2600</v>
      </c>
      <c r="D92" s="247">
        <v>660</v>
      </c>
      <c r="E92" s="246">
        <v>1940</v>
      </c>
      <c r="F92" s="245">
        <f>D92/C92*100</f>
        <v>25.384615384615383</v>
      </c>
      <c r="G92" s="245">
        <f>E92/$C92*100</f>
        <v>74.615384615384613</v>
      </c>
    </row>
    <row r="93" spans="2:11">
      <c r="B93" s="6" t="s">
        <v>784</v>
      </c>
      <c r="D93" s="241"/>
    </row>
    <row r="94" spans="2:11" ht="12">
      <c r="B94" s="73" t="s">
        <v>720</v>
      </c>
      <c r="D94" s="241"/>
    </row>
    <row r="95" spans="2:11">
      <c r="D95" s="241"/>
    </row>
    <row r="96" spans="2:11">
      <c r="D96" s="241"/>
    </row>
    <row r="97" spans="4:4">
      <c r="D97" s="241"/>
    </row>
    <row r="98" spans="4:4">
      <c r="D98" s="241"/>
    </row>
    <row r="99" spans="4:4">
      <c r="D99" s="241"/>
    </row>
    <row r="100" spans="4:4">
      <c r="D100" s="241"/>
    </row>
    <row r="101" spans="4:4">
      <c r="D101" s="241"/>
    </row>
    <row r="102" spans="4:4">
      <c r="D102" s="241"/>
    </row>
    <row r="103" spans="4:4">
      <c r="D103" s="241"/>
    </row>
    <row r="104" spans="4:4">
      <c r="D104" s="241"/>
    </row>
    <row r="105" spans="4:4">
      <c r="D105" s="241"/>
    </row>
    <row r="106" spans="4:4">
      <c r="D106" s="241"/>
    </row>
    <row r="107" spans="4:4">
      <c r="D107" s="241"/>
    </row>
    <row r="108" spans="4:4">
      <c r="D108" s="241"/>
    </row>
    <row r="109" spans="4:4">
      <c r="D109" s="241"/>
    </row>
    <row r="110" spans="4:4">
      <c r="D110" s="241"/>
    </row>
    <row r="111" spans="4:4">
      <c r="D111" s="241"/>
    </row>
    <row r="112" spans="4:4">
      <c r="D112" s="241"/>
    </row>
    <row r="113" spans="4:4">
      <c r="D113" s="241"/>
    </row>
    <row r="114" spans="4:4">
      <c r="D114" s="241"/>
    </row>
    <row r="115" spans="4:4">
      <c r="D115" s="241"/>
    </row>
    <row r="116" spans="4:4">
      <c r="D116" s="241"/>
    </row>
    <row r="117" spans="4:4">
      <c r="D117" s="241"/>
    </row>
    <row r="118" spans="4:4">
      <c r="D118" s="241"/>
    </row>
    <row r="119" spans="4:4">
      <c r="D119" s="241"/>
    </row>
    <row r="120" spans="4:4">
      <c r="D120" s="241"/>
    </row>
    <row r="121" spans="4:4">
      <c r="D121" s="241"/>
    </row>
    <row r="122" spans="4:4">
      <c r="D122" s="241"/>
    </row>
    <row r="123" spans="4:4">
      <c r="D123" s="241"/>
    </row>
    <row r="124" spans="4:4">
      <c r="D124" s="241"/>
    </row>
    <row r="125" spans="4:4">
      <c r="D125" s="241"/>
    </row>
    <row r="126" spans="4:4">
      <c r="D126" s="241"/>
    </row>
    <row r="127" spans="4:4">
      <c r="D127" s="241"/>
    </row>
    <row r="128" spans="4:4">
      <c r="D128" s="241"/>
    </row>
    <row r="129" spans="4:4">
      <c r="D129" s="241"/>
    </row>
    <row r="130" spans="4:4">
      <c r="D130" s="241"/>
    </row>
  </sheetData>
  <mergeCells count="3">
    <mergeCell ref="C61:E61"/>
    <mergeCell ref="F61:G61"/>
    <mergeCell ref="J61:K6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H91"/>
  <sheetViews>
    <sheetView showGridLines="0" zoomScaleNormal="100" workbookViewId="0"/>
  </sheetViews>
  <sheetFormatPr defaultColWidth="9.1796875" defaultRowHeight="11.5"/>
  <cols>
    <col min="1" max="1" width="9.1796875" style="1"/>
    <col min="2" max="2" width="13.7265625" style="1" bestFit="1" customWidth="1"/>
    <col min="3" max="3" width="15.54296875" style="1" customWidth="1"/>
    <col min="4" max="6" width="16" style="1" bestFit="1" customWidth="1"/>
    <col min="7" max="7" width="13.81640625" style="1" customWidth="1"/>
    <col min="8" max="8" width="16.54296875" style="1" customWidth="1"/>
    <col min="9" max="9" width="16" style="1" bestFit="1" customWidth="1"/>
    <col min="10" max="10" width="13.81640625" style="1" customWidth="1"/>
    <col min="11" max="11" width="16.54296875" style="1" customWidth="1"/>
    <col min="12" max="12" width="16" style="1" bestFit="1" customWidth="1"/>
    <col min="13" max="16384" width="9.1796875" style="1"/>
  </cols>
  <sheetData>
    <row r="2" spans="6:6">
      <c r="F2" s="9"/>
    </row>
    <row r="36" spans="6:6" ht="15" customHeight="1">
      <c r="F36" s="6"/>
    </row>
    <row r="54" spans="2:8" ht="15.5">
      <c r="B54" s="123" t="s">
        <v>766</v>
      </c>
    </row>
    <row r="55" spans="2:8" ht="12.5">
      <c r="B55" s="192" t="s">
        <v>731</v>
      </c>
      <c r="C55" s="9"/>
      <c r="D55" s="9"/>
      <c r="E55" s="9"/>
    </row>
    <row r="56" spans="2:8" ht="12.75" customHeight="1">
      <c r="C56" s="6"/>
      <c r="D56" s="6"/>
      <c r="E56" s="6"/>
    </row>
    <row r="57" spans="2:8" ht="69">
      <c r="B57" s="437"/>
      <c r="C57" s="284" t="s">
        <v>730</v>
      </c>
      <c r="D57" s="286" t="s">
        <v>729</v>
      </c>
      <c r="E57" s="283" t="s">
        <v>728</v>
      </c>
      <c r="G57" s="193"/>
      <c r="H57" s="286" t="s">
        <v>728</v>
      </c>
    </row>
    <row r="58" spans="2:8" ht="14.5" customHeight="1">
      <c r="B58" s="438"/>
      <c r="C58" s="435" t="s">
        <v>715</v>
      </c>
      <c r="D58" s="436"/>
      <c r="E58" s="301" t="s">
        <v>701</v>
      </c>
      <c r="G58" s="196"/>
      <c r="H58" s="300" t="s">
        <v>701</v>
      </c>
    </row>
    <row r="59" spans="2:8" ht="14.5" customHeight="1">
      <c r="B59" s="469" t="s">
        <v>97</v>
      </c>
      <c r="C59" s="460">
        <v>5274660</v>
      </c>
      <c r="D59" s="458">
        <v>2684890</v>
      </c>
      <c r="E59" s="298">
        <f>D59/C59*100</f>
        <v>50.901669491493294</v>
      </c>
      <c r="G59" s="299" t="s">
        <v>97</v>
      </c>
      <c r="H59" s="298">
        <v>50.900087022631567</v>
      </c>
    </row>
    <row r="60" spans="2:8">
      <c r="B60" s="470"/>
      <c r="C60" s="462"/>
      <c r="D60" s="463"/>
      <c r="E60" s="464"/>
      <c r="G60" s="297"/>
      <c r="H60" s="292"/>
    </row>
    <row r="61" spans="2:8">
      <c r="B61" s="204" t="s">
        <v>10</v>
      </c>
      <c r="C61" s="366">
        <v>31520</v>
      </c>
      <c r="D61" s="465">
        <v>14950</v>
      </c>
      <c r="E61" s="206">
        <f>D61/C61*100</f>
        <v>47.430203045685282</v>
      </c>
      <c r="G61" s="204" t="s">
        <v>35</v>
      </c>
      <c r="H61" s="206">
        <v>86.778725539387864</v>
      </c>
    </row>
    <row r="62" spans="2:8">
      <c r="B62" s="204" t="s">
        <v>11</v>
      </c>
      <c r="C62" s="366">
        <v>352920</v>
      </c>
      <c r="D62" s="367">
        <v>77680</v>
      </c>
      <c r="E62" s="206">
        <f>D62/C62*100</f>
        <v>22.010653972571685</v>
      </c>
      <c r="G62" s="204" t="s">
        <v>15</v>
      </c>
      <c r="H62" s="206">
        <v>86.43306379155436</v>
      </c>
    </row>
    <row r="63" spans="2:8">
      <c r="B63" s="201" t="s">
        <v>84</v>
      </c>
      <c r="C63" s="461">
        <v>17300</v>
      </c>
      <c r="D63" s="367">
        <v>4560</v>
      </c>
      <c r="E63" s="206">
        <f>D63/C63*100</f>
        <v>26.358381502890172</v>
      </c>
      <c r="G63" s="204" t="s">
        <v>13</v>
      </c>
      <c r="H63" s="206">
        <v>84.811549100968193</v>
      </c>
    </row>
    <row r="64" spans="2:8">
      <c r="B64" s="204" t="s">
        <v>13</v>
      </c>
      <c r="C64" s="366">
        <v>115680</v>
      </c>
      <c r="D64" s="367">
        <v>98110</v>
      </c>
      <c r="E64" s="206">
        <f>D64/C64*100</f>
        <v>84.811549100968193</v>
      </c>
      <c r="G64" s="204" t="s">
        <v>25</v>
      </c>
      <c r="H64" s="206">
        <v>83.400348076576847</v>
      </c>
    </row>
    <row r="65" spans="2:8">
      <c r="B65" s="204" t="s">
        <v>48</v>
      </c>
      <c r="C65" s="461">
        <v>35480</v>
      </c>
      <c r="D65" s="459">
        <v>10740</v>
      </c>
      <c r="E65" s="203">
        <f>D65/C65*100</f>
        <v>30.270574971815105</v>
      </c>
      <c r="G65" s="204" t="s">
        <v>24</v>
      </c>
      <c r="H65" s="206">
        <v>79.818540165828466</v>
      </c>
    </row>
    <row r="66" spans="2:8">
      <c r="B66" s="204" t="s">
        <v>15</v>
      </c>
      <c r="C66" s="366">
        <v>11130</v>
      </c>
      <c r="D66" s="367">
        <v>9620</v>
      </c>
      <c r="E66" s="206">
        <f>D66/C66*100</f>
        <v>86.43306379155436</v>
      </c>
      <c r="G66" s="204" t="s">
        <v>16</v>
      </c>
      <c r="H66" s="206">
        <v>76.41967810507137</v>
      </c>
    </row>
    <row r="67" spans="2:8">
      <c r="B67" s="204" t="s">
        <v>16</v>
      </c>
      <c r="C67" s="366">
        <v>65860</v>
      </c>
      <c r="D67" s="367">
        <v>50330</v>
      </c>
      <c r="E67" s="206">
        <f>D67/C67*100</f>
        <v>76.41967810507137</v>
      </c>
      <c r="G67" s="204" t="s">
        <v>36</v>
      </c>
      <c r="H67" s="206">
        <v>76.036065844983042</v>
      </c>
    </row>
    <row r="68" spans="2:8">
      <c r="B68" s="204" t="s">
        <v>18</v>
      </c>
      <c r="C68" s="366">
        <v>166480</v>
      </c>
      <c r="D68" s="367">
        <v>83530</v>
      </c>
      <c r="E68" s="206">
        <f>D68/C68*100</f>
        <v>50.174195098510332</v>
      </c>
      <c r="G68" s="204" t="s">
        <v>34</v>
      </c>
      <c r="H68" s="206">
        <v>64.085355360523138</v>
      </c>
    </row>
    <row r="69" spans="2:8">
      <c r="B69" s="204" t="s">
        <v>19</v>
      </c>
      <c r="C69" s="366">
        <v>1208900</v>
      </c>
      <c r="D69" s="367">
        <v>463890</v>
      </c>
      <c r="E69" s="206">
        <f>D69/C69*100</f>
        <v>38.372900984365955</v>
      </c>
      <c r="G69" s="204" t="s">
        <v>29</v>
      </c>
      <c r="H69" s="206">
        <v>60.776699029126213</v>
      </c>
    </row>
    <row r="70" spans="2:8">
      <c r="B70" s="204" t="s">
        <v>20</v>
      </c>
      <c r="C70" s="366">
        <v>511820</v>
      </c>
      <c r="D70" s="367">
        <v>239530</v>
      </c>
      <c r="E70" s="206">
        <f>D70/C70*100</f>
        <v>46.799656129107895</v>
      </c>
      <c r="G70" s="204" t="s">
        <v>45</v>
      </c>
      <c r="H70" s="206">
        <v>58.346134152585762</v>
      </c>
    </row>
    <row r="71" spans="2:8">
      <c r="B71" s="204" t="s">
        <v>21</v>
      </c>
      <c r="C71" s="366">
        <v>129110</v>
      </c>
      <c r="D71" s="367">
        <v>59270</v>
      </c>
      <c r="E71" s="206">
        <f>D71/C71*100</f>
        <v>45.906591278754547</v>
      </c>
      <c r="G71" s="204" t="s">
        <v>30</v>
      </c>
      <c r="H71" s="206">
        <v>57.751136833402228</v>
      </c>
    </row>
    <row r="72" spans="2:8">
      <c r="B72" s="204" t="s">
        <v>22</v>
      </c>
      <c r="C72" s="366">
        <v>364250</v>
      </c>
      <c r="D72" s="367">
        <v>182660</v>
      </c>
      <c r="E72" s="206">
        <f>D72/C72*100</f>
        <v>50.146877144818127</v>
      </c>
      <c r="G72" s="204" t="s">
        <v>31</v>
      </c>
      <c r="H72" s="206">
        <v>54.606438841998184</v>
      </c>
    </row>
    <row r="73" spans="2:8">
      <c r="B73" s="204" t="s">
        <v>23</v>
      </c>
      <c r="C73" s="366">
        <v>3130</v>
      </c>
      <c r="D73" s="367">
        <v>1330</v>
      </c>
      <c r="E73" s="206">
        <f>D73/C73*100</f>
        <v>42.492012779552716</v>
      </c>
      <c r="G73" s="204" t="s">
        <v>18</v>
      </c>
      <c r="H73" s="206">
        <v>50.174195098510332</v>
      </c>
    </row>
    <row r="74" spans="2:8">
      <c r="B74" s="204" t="s">
        <v>24</v>
      </c>
      <c r="C74" s="366">
        <v>294280</v>
      </c>
      <c r="D74" s="367">
        <v>234890</v>
      </c>
      <c r="E74" s="206">
        <f>D74/C74*100</f>
        <v>79.818540165828466</v>
      </c>
      <c r="G74" s="204" t="s">
        <v>22</v>
      </c>
      <c r="H74" s="206">
        <v>50.146877144818127</v>
      </c>
    </row>
    <row r="75" spans="2:8">
      <c r="B75" s="204" t="s">
        <v>25</v>
      </c>
      <c r="C75" s="366">
        <v>166630</v>
      </c>
      <c r="D75" s="367">
        <v>138970</v>
      </c>
      <c r="E75" s="206">
        <f>D75/C75*100</f>
        <v>83.400348076576847</v>
      </c>
      <c r="G75" s="204" t="s">
        <v>32</v>
      </c>
      <c r="H75" s="206">
        <v>49.450549450549453</v>
      </c>
    </row>
    <row r="76" spans="2:8">
      <c r="B76" s="204" t="s">
        <v>26</v>
      </c>
      <c r="C76" s="466" t="s">
        <v>775</v>
      </c>
      <c r="D76" s="467" t="s">
        <v>775</v>
      </c>
      <c r="E76" s="468" t="s">
        <v>775</v>
      </c>
      <c r="G76" s="204" t="s">
        <v>10</v>
      </c>
      <c r="H76" s="206">
        <v>47.430203045685282</v>
      </c>
    </row>
    <row r="77" spans="2:8">
      <c r="B77" s="204" t="s">
        <v>27</v>
      </c>
      <c r="C77" s="466">
        <v>318450</v>
      </c>
      <c r="D77" s="467">
        <v>123550</v>
      </c>
      <c r="E77" s="468">
        <f>D77/C77*100</f>
        <v>38.797299419061076</v>
      </c>
      <c r="G77" s="204" t="s">
        <v>20</v>
      </c>
      <c r="H77" s="206">
        <v>46.799656129107895</v>
      </c>
    </row>
    <row r="78" spans="2:8">
      <c r="B78" s="204" t="s">
        <v>28</v>
      </c>
      <c r="C78" s="466" t="s">
        <v>775</v>
      </c>
      <c r="D78" s="467" t="s">
        <v>775</v>
      </c>
      <c r="E78" s="468" t="s">
        <v>775</v>
      </c>
      <c r="G78" s="204" t="s">
        <v>21</v>
      </c>
      <c r="H78" s="206">
        <v>45.906591278754547</v>
      </c>
    </row>
    <row r="79" spans="2:8">
      <c r="B79" s="204" t="s">
        <v>29</v>
      </c>
      <c r="C79" s="366">
        <v>20600</v>
      </c>
      <c r="D79" s="367">
        <v>12520</v>
      </c>
      <c r="E79" s="206">
        <f>D79/C79*100</f>
        <v>60.776699029126213</v>
      </c>
      <c r="G79" s="204" t="s">
        <v>23</v>
      </c>
      <c r="H79" s="206">
        <v>42.492012779552716</v>
      </c>
    </row>
    <row r="80" spans="2:8">
      <c r="B80" s="204" t="s">
        <v>30</v>
      </c>
      <c r="C80" s="366">
        <v>24190</v>
      </c>
      <c r="D80" s="367">
        <v>13970</v>
      </c>
      <c r="E80" s="206">
        <f>D80/C80*100</f>
        <v>57.751136833402228</v>
      </c>
      <c r="G80" s="204" t="s">
        <v>27</v>
      </c>
      <c r="H80" s="206">
        <v>38.797299419061076</v>
      </c>
    </row>
    <row r="81" spans="2:8">
      <c r="B81" s="204" t="s">
        <v>31</v>
      </c>
      <c r="C81" s="366">
        <v>727460</v>
      </c>
      <c r="D81" s="367">
        <v>397240</v>
      </c>
      <c r="E81" s="206">
        <f>D81/C81*100</f>
        <v>54.606438841998184</v>
      </c>
      <c r="G81" s="204" t="s">
        <v>19</v>
      </c>
      <c r="H81" s="206">
        <v>38.372900984365955</v>
      </c>
    </row>
    <row r="82" spans="2:8">
      <c r="B82" s="204" t="s">
        <v>45</v>
      </c>
      <c r="C82" s="366">
        <v>195300</v>
      </c>
      <c r="D82" s="367">
        <v>113950</v>
      </c>
      <c r="E82" s="206">
        <f>D82/C82*100</f>
        <v>58.346134152585762</v>
      </c>
      <c r="G82" s="204" t="s">
        <v>33</v>
      </c>
      <c r="H82" s="206">
        <v>33.527131782945737</v>
      </c>
    </row>
    <row r="83" spans="2:8">
      <c r="B83" s="204" t="s">
        <v>32</v>
      </c>
      <c r="C83" s="366">
        <v>113750</v>
      </c>
      <c r="D83" s="367">
        <v>56250</v>
      </c>
      <c r="E83" s="206">
        <f>D83/C83*100</f>
        <v>49.450549450549453</v>
      </c>
      <c r="G83" s="204" t="s">
        <v>48</v>
      </c>
      <c r="H83" s="206">
        <v>30.270574971815105</v>
      </c>
    </row>
    <row r="84" spans="2:8" ht="11.5" customHeight="1">
      <c r="B84" s="204" t="s">
        <v>33</v>
      </c>
      <c r="C84" s="366">
        <v>20640</v>
      </c>
      <c r="D84" s="367">
        <v>6920</v>
      </c>
      <c r="E84" s="206">
        <f>D84/C84*100</f>
        <v>33.527131782945737</v>
      </c>
      <c r="G84" s="296" t="s">
        <v>84</v>
      </c>
      <c r="H84" s="295">
        <v>26.358381502890172</v>
      </c>
    </row>
    <row r="85" spans="2:8" ht="11.5" customHeight="1">
      <c r="B85" s="204" t="s">
        <v>34</v>
      </c>
      <c r="C85" s="366">
        <v>58110</v>
      </c>
      <c r="D85" s="367">
        <v>37240</v>
      </c>
      <c r="E85" s="295">
        <f>D85/C85*100</f>
        <v>64.085355360523138</v>
      </c>
      <c r="G85" s="296" t="s">
        <v>11</v>
      </c>
      <c r="H85" s="295">
        <v>22.010653972571685</v>
      </c>
    </row>
    <row r="86" spans="2:8" ht="11.5" customHeight="1">
      <c r="B86" s="296" t="s">
        <v>35</v>
      </c>
      <c r="C86" s="368">
        <v>79720</v>
      </c>
      <c r="D86" s="369">
        <v>69180</v>
      </c>
      <c r="E86" s="295">
        <f>D86/C86*100</f>
        <v>86.778725539387864</v>
      </c>
      <c r="G86" s="293"/>
      <c r="H86" s="292"/>
    </row>
    <row r="87" spans="2:8" ht="11.5" customHeight="1">
      <c r="B87" s="296" t="s">
        <v>36</v>
      </c>
      <c r="C87" s="368">
        <v>241780</v>
      </c>
      <c r="D87" s="369">
        <v>183840</v>
      </c>
      <c r="E87" s="295">
        <f>D87/C87*100</f>
        <v>76.036065844983042</v>
      </c>
      <c r="G87" s="207" t="s">
        <v>37</v>
      </c>
      <c r="H87" s="289">
        <v>62.192792883349249</v>
      </c>
    </row>
    <row r="88" spans="2:8" ht="11.5" customHeight="1">
      <c r="B88" s="294"/>
      <c r="C88" s="256"/>
      <c r="D88" s="254"/>
      <c r="E88" s="292"/>
    </row>
    <row r="89" spans="2:8" ht="11.5" customHeight="1">
      <c r="B89" s="207" t="s">
        <v>37</v>
      </c>
      <c r="C89" s="291">
        <v>397940</v>
      </c>
      <c r="D89" s="290">
        <v>247490</v>
      </c>
      <c r="E89" s="210">
        <f>D89/C89*100</f>
        <v>62.192792883349249</v>
      </c>
    </row>
    <row r="90" spans="2:8">
      <c r="B90" s="6" t="s">
        <v>784</v>
      </c>
    </row>
    <row r="91" spans="2:8" ht="12">
      <c r="B91" s="73" t="s">
        <v>718</v>
      </c>
    </row>
  </sheetData>
  <mergeCells count="2">
    <mergeCell ref="C58:D58"/>
    <mergeCell ref="B57:B5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4:I55"/>
  <sheetViews>
    <sheetView showGridLines="0" zoomScaleNormal="100" workbookViewId="0"/>
  </sheetViews>
  <sheetFormatPr defaultColWidth="9.1796875" defaultRowHeight="11.5"/>
  <cols>
    <col min="1" max="1" width="9.1796875" style="124"/>
    <col min="2" max="2" width="16.7265625" style="124" customWidth="1"/>
    <col min="3" max="6" width="20.7265625" style="124" customWidth="1"/>
    <col min="7" max="16384" width="9.1796875" style="124"/>
  </cols>
  <sheetData>
    <row r="4" ht="36" customHeight="1"/>
    <row r="5" ht="36" customHeight="1"/>
    <row r="12" ht="12" customHeight="1"/>
    <row r="44" spans="2:9" ht="30" customHeight="1">
      <c r="B44" s="444" t="s">
        <v>741</v>
      </c>
      <c r="C44" s="444"/>
      <c r="D44" s="444"/>
      <c r="E44" s="444"/>
      <c r="F44" s="444"/>
      <c r="G44" s="444"/>
      <c r="H44" s="444"/>
      <c r="I44" s="444"/>
    </row>
    <row r="45" spans="2:9" ht="12.5">
      <c r="B45" s="192" t="s">
        <v>740</v>
      </c>
      <c r="C45" s="132"/>
      <c r="D45" s="132"/>
    </row>
    <row r="46" spans="2:9">
      <c r="C46" s="311"/>
      <c r="D46" s="311"/>
    </row>
    <row r="47" spans="2:9" ht="34.5" customHeight="1">
      <c r="B47" s="439" t="s">
        <v>739</v>
      </c>
      <c r="C47" s="441" t="s">
        <v>738</v>
      </c>
      <c r="D47" s="442"/>
    </row>
    <row r="48" spans="2:9" ht="39.65" customHeight="1">
      <c r="B48" s="440"/>
      <c r="C48" s="333" t="s">
        <v>737</v>
      </c>
      <c r="D48" s="310" t="s">
        <v>736</v>
      </c>
      <c r="F48" s="132"/>
    </row>
    <row r="49" spans="2:7" ht="23">
      <c r="B49" s="395" t="s">
        <v>776</v>
      </c>
      <c r="C49" s="401">
        <v>50346.2</v>
      </c>
      <c r="D49" s="402">
        <v>45134.1</v>
      </c>
      <c r="F49" s="303"/>
    </row>
    <row r="50" spans="2:7">
      <c r="B50" s="322" t="s">
        <v>735</v>
      </c>
      <c r="C50" s="393">
        <v>30925</v>
      </c>
      <c r="D50" s="394">
        <v>20536.5</v>
      </c>
      <c r="F50" s="303"/>
    </row>
    <row r="51" spans="2:7">
      <c r="B51" s="309" t="s">
        <v>734</v>
      </c>
      <c r="C51" s="308">
        <v>47043.8</v>
      </c>
      <c r="D51" s="307">
        <v>51974.400000000001</v>
      </c>
      <c r="F51" s="303"/>
    </row>
    <row r="52" spans="2:7">
      <c r="B52" s="309" t="s">
        <v>733</v>
      </c>
      <c r="C52" s="308">
        <v>61202.9</v>
      </c>
      <c r="D52" s="307">
        <v>88426.4</v>
      </c>
      <c r="F52" s="303"/>
    </row>
    <row r="53" spans="2:7">
      <c r="B53" s="306" t="s">
        <v>732</v>
      </c>
      <c r="C53" s="305">
        <v>82198.399999999994</v>
      </c>
      <c r="D53" s="304">
        <v>105033.60000000001</v>
      </c>
      <c r="F53" s="303"/>
    </row>
    <row r="54" spans="2:7" ht="25" customHeight="1">
      <c r="B54" s="443" t="s">
        <v>777</v>
      </c>
      <c r="C54" s="443"/>
      <c r="D54" s="443"/>
      <c r="E54" s="443"/>
      <c r="F54" s="443"/>
      <c r="G54" s="443"/>
    </row>
    <row r="55" spans="2:7" ht="12">
      <c r="B55" s="302" t="s">
        <v>718</v>
      </c>
    </row>
  </sheetData>
  <mergeCells count="4">
    <mergeCell ref="B47:B48"/>
    <mergeCell ref="C47:D47"/>
    <mergeCell ref="B54:G54"/>
    <mergeCell ref="B44:I4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4:H56"/>
  <sheetViews>
    <sheetView showGridLines="0" zoomScaleNormal="100" workbookViewId="0"/>
  </sheetViews>
  <sheetFormatPr defaultColWidth="9.1796875" defaultRowHeight="11.5"/>
  <cols>
    <col min="1" max="1" width="9.1796875" style="124"/>
    <col min="2" max="2" width="20" style="124" customWidth="1"/>
    <col min="3" max="6" width="20.7265625" style="124" customWidth="1"/>
    <col min="7" max="16384" width="9.1796875" style="124"/>
  </cols>
  <sheetData>
    <row r="4" ht="36" customHeight="1"/>
    <row r="5" ht="36" customHeight="1"/>
    <row r="12" ht="12" customHeight="1"/>
    <row r="45" spans="2:8" ht="33.65" customHeight="1">
      <c r="B45" s="444" t="s">
        <v>744</v>
      </c>
      <c r="C45" s="444"/>
      <c r="D45" s="444"/>
      <c r="E45" s="444"/>
      <c r="F45" s="444"/>
      <c r="G45" s="444"/>
      <c r="H45" s="444"/>
    </row>
    <row r="46" spans="2:8" ht="12.65" customHeight="1">
      <c r="B46" s="192" t="s">
        <v>743</v>
      </c>
      <c r="C46" s="316"/>
      <c r="D46" s="316"/>
      <c r="E46" s="316"/>
      <c r="F46" s="316"/>
      <c r="G46" s="316"/>
    </row>
    <row r="48" spans="2:8" ht="34.5" customHeight="1">
      <c r="B48" s="439" t="s">
        <v>739</v>
      </c>
      <c r="C48" s="441" t="s">
        <v>742</v>
      </c>
      <c r="D48" s="442"/>
    </row>
    <row r="49" spans="2:7" ht="29.5" customHeight="1">
      <c r="B49" s="440"/>
      <c r="C49" s="392" t="s">
        <v>737</v>
      </c>
      <c r="D49" s="315" t="s">
        <v>736</v>
      </c>
    </row>
    <row r="50" spans="2:7" ht="23">
      <c r="B50" s="395" t="s">
        <v>776</v>
      </c>
      <c r="C50" s="401">
        <v>1825.3</v>
      </c>
      <c r="D50" s="402">
        <v>2036.7</v>
      </c>
      <c r="E50" s="303"/>
    </row>
    <row r="51" spans="2:7">
      <c r="B51" s="322" t="s">
        <v>735</v>
      </c>
      <c r="C51" s="393">
        <v>3957.8</v>
      </c>
      <c r="D51" s="394">
        <v>2921.1</v>
      </c>
      <c r="E51" s="303"/>
    </row>
    <row r="52" spans="2:7">
      <c r="B52" s="309" t="s">
        <v>734</v>
      </c>
      <c r="C52" s="308">
        <v>2241.5</v>
      </c>
      <c r="D52" s="307">
        <v>2638.2</v>
      </c>
      <c r="E52" s="303"/>
    </row>
    <row r="53" spans="2:7">
      <c r="B53" s="314" t="s">
        <v>733</v>
      </c>
      <c r="C53" s="313">
        <v>1782.7</v>
      </c>
      <c r="D53" s="312">
        <v>2345.8000000000002</v>
      </c>
      <c r="E53" s="303"/>
    </row>
    <row r="54" spans="2:7">
      <c r="B54" s="306" t="s">
        <v>732</v>
      </c>
      <c r="C54" s="305">
        <v>1220.7</v>
      </c>
      <c r="D54" s="304">
        <v>1444.5</v>
      </c>
      <c r="E54" s="303"/>
    </row>
    <row r="55" spans="2:7" ht="24.65" customHeight="1">
      <c r="B55" s="443" t="s">
        <v>777</v>
      </c>
      <c r="C55" s="443"/>
      <c r="D55" s="443"/>
      <c r="E55" s="443"/>
      <c r="F55" s="443"/>
      <c r="G55" s="443"/>
    </row>
    <row r="56" spans="2:7" ht="12">
      <c r="B56" s="302" t="s">
        <v>718</v>
      </c>
    </row>
  </sheetData>
  <mergeCells count="4">
    <mergeCell ref="B48:B49"/>
    <mergeCell ref="C48:D48"/>
    <mergeCell ref="B55:G55"/>
    <mergeCell ref="B45:H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J85"/>
  <sheetViews>
    <sheetView showGridLines="0" zoomScaleNormal="100" workbookViewId="0"/>
  </sheetViews>
  <sheetFormatPr defaultColWidth="9.1796875" defaultRowHeight="11.5"/>
  <cols>
    <col min="1" max="1" width="9.1796875" style="124"/>
    <col min="2" max="2" width="14.453125" style="124" customWidth="1"/>
    <col min="3" max="4" width="20.7265625" style="124" customWidth="1"/>
    <col min="5" max="5" width="13.1796875" style="124" customWidth="1"/>
    <col min="6" max="6" width="13.7265625" style="124" bestFit="1" customWidth="1"/>
    <col min="7" max="7" width="20.7265625" style="124" customWidth="1"/>
    <col min="8" max="8" width="20.1796875" style="124" customWidth="1"/>
    <col min="9" max="16384" width="9.1796875" style="124"/>
  </cols>
  <sheetData>
    <row r="1" spans="10:10" ht="12" customHeight="1"/>
    <row r="4" spans="10:10" ht="36" customHeight="1"/>
    <row r="5" spans="10:10" ht="36" customHeight="1"/>
    <row r="6" spans="10:10" ht="12" customHeight="1"/>
    <row r="15" spans="10:10">
      <c r="J15" s="335"/>
    </row>
    <row r="16" spans="10:10">
      <c r="J16" s="335"/>
    </row>
    <row r="17" spans="10:10">
      <c r="J17" s="335"/>
    </row>
    <row r="18" spans="10:10">
      <c r="J18" s="335"/>
    </row>
    <row r="19" spans="10:10">
      <c r="J19" s="335"/>
    </row>
    <row r="20" spans="10:10">
      <c r="J20" s="335"/>
    </row>
    <row r="21" spans="10:10">
      <c r="J21" s="335"/>
    </row>
    <row r="22" spans="10:10">
      <c r="J22" s="335"/>
    </row>
    <row r="23" spans="10:10">
      <c r="J23" s="335"/>
    </row>
    <row r="24" spans="10:10">
      <c r="J24" s="335"/>
    </row>
    <row r="25" spans="10:10">
      <c r="J25" s="335"/>
    </row>
    <row r="36" ht="24" customHeight="1"/>
    <row r="49" spans="2:9" ht="32.5" customHeight="1">
      <c r="B49" s="444" t="s">
        <v>747</v>
      </c>
      <c r="C49" s="444"/>
      <c r="D49" s="444"/>
      <c r="E49" s="444"/>
      <c r="F49" s="444"/>
      <c r="G49" s="444"/>
      <c r="H49" s="444"/>
      <c r="I49" s="444"/>
    </row>
    <row r="50" spans="2:9" ht="12.5">
      <c r="B50" s="192" t="s">
        <v>740</v>
      </c>
      <c r="C50" s="132"/>
      <c r="D50" s="132"/>
    </row>
    <row r="51" spans="2:9">
      <c r="B51" s="334"/>
    </row>
    <row r="52" spans="2:9" ht="38.15" customHeight="1">
      <c r="B52" s="446"/>
      <c r="C52" s="441" t="s">
        <v>738</v>
      </c>
      <c r="D52" s="447"/>
      <c r="F52" s="446"/>
      <c r="G52" s="441" t="s">
        <v>738</v>
      </c>
      <c r="H52" s="447"/>
    </row>
    <row r="53" spans="2:9" ht="23">
      <c r="B53" s="423"/>
      <c r="C53" s="333" t="s">
        <v>737</v>
      </c>
      <c r="D53" s="332" t="s">
        <v>736</v>
      </c>
      <c r="F53" s="423"/>
      <c r="G53" s="333" t="s">
        <v>737</v>
      </c>
      <c r="H53" s="332" t="s">
        <v>736</v>
      </c>
    </row>
    <row r="54" spans="2:9">
      <c r="B54" s="331" t="s">
        <v>97</v>
      </c>
      <c r="C54" s="399">
        <v>50346.2</v>
      </c>
      <c r="D54" s="400">
        <v>45134.1</v>
      </c>
      <c r="E54" s="398"/>
      <c r="F54" s="331" t="s">
        <v>97</v>
      </c>
      <c r="G54" s="399">
        <v>50346.2</v>
      </c>
      <c r="H54" s="400">
        <v>45134.1</v>
      </c>
    </row>
    <row r="55" spans="2:9">
      <c r="B55" s="330"/>
      <c r="C55" s="329"/>
      <c r="D55" s="328"/>
      <c r="F55" s="330"/>
      <c r="G55" s="329"/>
      <c r="H55" s="328"/>
    </row>
    <row r="56" spans="2:9">
      <c r="B56" s="309" t="s">
        <v>10</v>
      </c>
      <c r="C56" s="327">
        <v>96585.7</v>
      </c>
      <c r="D56" s="326">
        <v>144684.5</v>
      </c>
      <c r="F56" s="309" t="s">
        <v>13</v>
      </c>
      <c r="G56" s="327">
        <v>170593.1</v>
      </c>
      <c r="H56" s="326">
        <v>198564.7</v>
      </c>
    </row>
    <row r="57" spans="2:9">
      <c r="B57" s="309" t="s">
        <v>11</v>
      </c>
      <c r="C57" s="327">
        <v>12185.6</v>
      </c>
      <c r="D57" s="326">
        <v>27064.400000000001</v>
      </c>
      <c r="F57" s="309" t="s">
        <v>29</v>
      </c>
      <c r="G57" s="327">
        <v>114114</v>
      </c>
      <c r="H57" s="326">
        <v>156255.9</v>
      </c>
    </row>
    <row r="58" spans="2:9">
      <c r="B58" s="309" t="s">
        <v>84</v>
      </c>
      <c r="C58" s="327">
        <v>31310.5</v>
      </c>
      <c r="D58" s="326">
        <v>61303</v>
      </c>
      <c r="F58" s="309" t="s">
        <v>36</v>
      </c>
      <c r="G58" s="327">
        <v>98049.600000000006</v>
      </c>
      <c r="H58" s="326">
        <v>87745.1</v>
      </c>
    </row>
    <row r="59" spans="2:9">
      <c r="B59" s="309" t="s">
        <v>13</v>
      </c>
      <c r="C59" s="327">
        <v>170593.1</v>
      </c>
      <c r="D59" s="326">
        <v>198564.7</v>
      </c>
      <c r="F59" s="309" t="s">
        <v>10</v>
      </c>
      <c r="G59" s="327">
        <v>96585.7</v>
      </c>
      <c r="H59" s="326">
        <v>144684.5</v>
      </c>
    </row>
    <row r="60" spans="2:9">
      <c r="B60" s="309" t="s">
        <v>48</v>
      </c>
      <c r="C60" s="327">
        <v>60746.2</v>
      </c>
      <c r="D60" s="326">
        <v>99944.3</v>
      </c>
      <c r="F60" s="309" t="s">
        <v>48</v>
      </c>
      <c r="G60" s="327">
        <v>60746.2</v>
      </c>
      <c r="H60" s="326">
        <v>99944.3</v>
      </c>
    </row>
    <row r="61" spans="2:9">
      <c r="B61" s="309" t="s">
        <v>15</v>
      </c>
      <c r="C61" s="327">
        <v>42384.1</v>
      </c>
      <c r="D61" s="326">
        <v>40806.199999999997</v>
      </c>
      <c r="F61" s="309" t="s">
        <v>22</v>
      </c>
      <c r="G61" s="327">
        <v>53893.8</v>
      </c>
      <c r="H61" s="326">
        <v>64422</v>
      </c>
    </row>
    <row r="62" spans="2:9">
      <c r="B62" s="309" t="s">
        <v>16</v>
      </c>
      <c r="C62" s="327">
        <v>18950.2</v>
      </c>
      <c r="D62" s="326">
        <v>39530.5</v>
      </c>
      <c r="F62" s="309" t="s">
        <v>746</v>
      </c>
      <c r="G62" s="327">
        <v>52839.4</v>
      </c>
      <c r="H62" s="326">
        <v>91902.399999999994</v>
      </c>
    </row>
    <row r="63" spans="2:9">
      <c r="B63" s="309" t="s">
        <v>18</v>
      </c>
      <c r="C63" s="327">
        <v>20197.5</v>
      </c>
      <c r="D63" s="326">
        <v>18729.2</v>
      </c>
      <c r="F63" s="309" t="s">
        <v>15</v>
      </c>
      <c r="G63" s="327">
        <v>42384.1</v>
      </c>
      <c r="H63" s="326">
        <v>40806.199999999997</v>
      </c>
    </row>
    <row r="64" spans="2:9">
      <c r="B64" s="309" t="s">
        <v>19</v>
      </c>
      <c r="C64" s="327">
        <v>35921.4</v>
      </c>
      <c r="D64" s="326">
        <v>47468.3</v>
      </c>
      <c r="F64" s="309" t="s">
        <v>30</v>
      </c>
      <c r="G64" s="327">
        <v>42052.9</v>
      </c>
      <c r="H64" s="326">
        <v>55761.8</v>
      </c>
    </row>
    <row r="65" spans="2:8">
      <c r="B65" s="309" t="s">
        <v>746</v>
      </c>
      <c r="C65" s="327">
        <v>52839.4</v>
      </c>
      <c r="D65" s="326">
        <v>91902.399999999994</v>
      </c>
      <c r="F65" s="309" t="s">
        <v>19</v>
      </c>
      <c r="G65" s="327">
        <v>35921.4</v>
      </c>
      <c r="H65" s="326">
        <v>47468.3</v>
      </c>
    </row>
    <row r="66" spans="2:8">
      <c r="B66" s="309" t="s">
        <v>21</v>
      </c>
      <c r="C66" s="327">
        <v>17984.3</v>
      </c>
      <c r="D66" s="326">
        <v>14802.9</v>
      </c>
      <c r="F66" s="309" t="s">
        <v>35</v>
      </c>
      <c r="G66" s="327">
        <v>33216.400000000001</v>
      </c>
      <c r="H66" s="326">
        <v>41319.300000000003</v>
      </c>
    </row>
    <row r="67" spans="2:8">
      <c r="B67" s="309" t="s">
        <v>22</v>
      </c>
      <c r="C67" s="327">
        <v>53893.8</v>
      </c>
      <c r="D67" s="326">
        <v>64422</v>
      </c>
      <c r="F67" s="309" t="s">
        <v>84</v>
      </c>
      <c r="G67" s="327">
        <v>31310.5</v>
      </c>
      <c r="H67" s="326">
        <v>61303</v>
      </c>
    </row>
    <row r="68" spans="2:8">
      <c r="B68" s="309" t="s">
        <v>23</v>
      </c>
      <c r="C68" s="327">
        <v>25964.7</v>
      </c>
      <c r="D68" s="326">
        <v>43009.2</v>
      </c>
      <c r="F68" s="309" t="s">
        <v>34</v>
      </c>
      <c r="G68" s="327">
        <v>30780.5</v>
      </c>
      <c r="H68" s="326">
        <v>43430.6</v>
      </c>
    </row>
    <row r="69" spans="2:8">
      <c r="B69" s="309" t="s">
        <v>24</v>
      </c>
      <c r="C69" s="327">
        <v>14526.3</v>
      </c>
      <c r="D69" s="326">
        <v>16665</v>
      </c>
      <c r="F69" s="309" t="s">
        <v>25</v>
      </c>
      <c r="G69" s="327">
        <v>29866.799999999999</v>
      </c>
      <c r="H69" s="326">
        <v>15528.5</v>
      </c>
    </row>
    <row r="70" spans="2:8">
      <c r="B70" s="309" t="s">
        <v>25</v>
      </c>
      <c r="C70" s="327">
        <v>29866.799999999999</v>
      </c>
      <c r="D70" s="326">
        <v>15528.5</v>
      </c>
      <c r="F70" s="309" t="s">
        <v>32</v>
      </c>
      <c r="G70" s="327">
        <v>29309.599999999999</v>
      </c>
      <c r="H70" s="326">
        <v>11465</v>
      </c>
    </row>
    <row r="71" spans="2:8">
      <c r="B71" s="309" t="s">
        <v>27</v>
      </c>
      <c r="C71" s="327">
        <v>26011.3</v>
      </c>
      <c r="D71" s="326">
        <v>24456</v>
      </c>
      <c r="F71" s="309" t="s">
        <v>27</v>
      </c>
      <c r="G71" s="327">
        <v>26011.3</v>
      </c>
      <c r="H71" s="326">
        <v>24456</v>
      </c>
    </row>
    <row r="72" spans="2:8">
      <c r="B72" s="309" t="s">
        <v>29</v>
      </c>
      <c r="C72" s="327">
        <v>114114</v>
      </c>
      <c r="D72" s="326">
        <v>156255.9</v>
      </c>
      <c r="F72" s="309" t="s">
        <v>23</v>
      </c>
      <c r="G72" s="327">
        <v>25964.7</v>
      </c>
      <c r="H72" s="326">
        <v>43009.2</v>
      </c>
    </row>
    <row r="73" spans="2:8">
      <c r="B73" s="309" t="s">
        <v>30</v>
      </c>
      <c r="C73" s="327">
        <v>42052.9</v>
      </c>
      <c r="D73" s="326">
        <v>55761.8</v>
      </c>
      <c r="F73" s="309" t="s">
        <v>31</v>
      </c>
      <c r="G73" s="327">
        <v>22426.799999999999</v>
      </c>
      <c r="H73" s="326">
        <v>15859.3</v>
      </c>
    </row>
    <row r="74" spans="2:8">
      <c r="B74" s="309" t="s">
        <v>31</v>
      </c>
      <c r="C74" s="327">
        <v>22426.799999999999</v>
      </c>
      <c r="D74" s="326">
        <v>15859.3</v>
      </c>
      <c r="F74" s="309" t="s">
        <v>18</v>
      </c>
      <c r="G74" s="327">
        <v>20197.5</v>
      </c>
      <c r="H74" s="326">
        <v>18729.2</v>
      </c>
    </row>
    <row r="75" spans="2:8">
      <c r="B75" s="309" t="s">
        <v>45</v>
      </c>
      <c r="C75" s="327">
        <v>19186.3</v>
      </c>
      <c r="D75" s="326">
        <v>21396.1</v>
      </c>
      <c r="F75" s="309" t="s">
        <v>45</v>
      </c>
      <c r="G75" s="327">
        <v>19186.3</v>
      </c>
      <c r="H75" s="326">
        <v>21396.1</v>
      </c>
    </row>
    <row r="76" spans="2:8">
      <c r="B76" s="309" t="s">
        <v>32</v>
      </c>
      <c r="C76" s="327">
        <v>29309.599999999999</v>
      </c>
      <c r="D76" s="326">
        <v>11465</v>
      </c>
      <c r="F76" s="309" t="s">
        <v>16</v>
      </c>
      <c r="G76" s="327">
        <v>18950.2</v>
      </c>
      <c r="H76" s="326">
        <v>39530.5</v>
      </c>
    </row>
    <row r="77" spans="2:8">
      <c r="B77" s="309" t="s">
        <v>33</v>
      </c>
      <c r="C77" s="327">
        <v>13944.3</v>
      </c>
      <c r="D77" s="326">
        <v>14801.3</v>
      </c>
      <c r="F77" s="309" t="s">
        <v>21</v>
      </c>
      <c r="G77" s="327">
        <v>17984.3</v>
      </c>
      <c r="H77" s="326">
        <v>14802.9</v>
      </c>
    </row>
    <row r="78" spans="2:8">
      <c r="B78" s="309" t="s">
        <v>34</v>
      </c>
      <c r="C78" s="327">
        <v>30780.5</v>
      </c>
      <c r="D78" s="326">
        <v>43430.6</v>
      </c>
      <c r="F78" s="309" t="s">
        <v>24</v>
      </c>
      <c r="G78" s="327">
        <v>14526.3</v>
      </c>
      <c r="H78" s="326">
        <v>16665</v>
      </c>
    </row>
    <row r="79" spans="2:8">
      <c r="B79" s="309" t="s">
        <v>35</v>
      </c>
      <c r="C79" s="327">
        <v>33216.400000000001</v>
      </c>
      <c r="D79" s="326">
        <v>41319.300000000003</v>
      </c>
      <c r="F79" s="309" t="s">
        <v>33</v>
      </c>
      <c r="G79" s="327">
        <v>13944.3</v>
      </c>
      <c r="H79" s="326">
        <v>14801.3</v>
      </c>
    </row>
    <row r="80" spans="2:8">
      <c r="B80" s="325" t="s">
        <v>36</v>
      </c>
      <c r="C80" s="324">
        <v>98049.600000000006</v>
      </c>
      <c r="D80" s="323">
        <v>87745.1</v>
      </c>
      <c r="F80" s="325" t="s">
        <v>11</v>
      </c>
      <c r="G80" s="324">
        <v>12185.6</v>
      </c>
      <c r="H80" s="323">
        <v>27064.400000000001</v>
      </c>
    </row>
    <row r="81" spans="2:8">
      <c r="B81" s="322"/>
      <c r="C81" s="321"/>
      <c r="D81" s="320"/>
      <c r="F81" s="322"/>
      <c r="G81" s="321"/>
      <c r="H81" s="320"/>
    </row>
    <row r="82" spans="2:8">
      <c r="B82" s="306" t="s">
        <v>37</v>
      </c>
      <c r="C82" s="319">
        <v>92703.3</v>
      </c>
      <c r="D82" s="318">
        <v>85188.6</v>
      </c>
      <c r="F82" s="306" t="s">
        <v>37</v>
      </c>
      <c r="G82" s="319">
        <v>92703.3</v>
      </c>
      <c r="H82" s="318">
        <v>85188.6</v>
      </c>
    </row>
    <row r="83" spans="2:8" ht="14.5" customHeight="1">
      <c r="B83" s="445" t="s">
        <v>745</v>
      </c>
      <c r="C83" s="445"/>
      <c r="D83" s="445"/>
      <c r="E83" s="445"/>
      <c r="F83" s="445"/>
      <c r="G83" s="317"/>
    </row>
    <row r="84" spans="2:8" ht="35.15" customHeight="1">
      <c r="B84" s="443" t="s">
        <v>778</v>
      </c>
      <c r="C84" s="443"/>
      <c r="D84" s="443"/>
      <c r="E84" s="443"/>
      <c r="F84" s="443"/>
    </row>
    <row r="85" spans="2:8" ht="12">
      <c r="B85" s="302" t="s">
        <v>718</v>
      </c>
    </row>
  </sheetData>
  <mergeCells count="7">
    <mergeCell ref="B49:I49"/>
    <mergeCell ref="B83:F83"/>
    <mergeCell ref="B84:F84"/>
    <mergeCell ref="F52:F53"/>
    <mergeCell ref="G52:H52"/>
    <mergeCell ref="B52:B53"/>
    <mergeCell ref="C52:D52"/>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J86"/>
  <sheetViews>
    <sheetView showGridLines="0" zoomScaleNormal="100" workbookViewId="0"/>
  </sheetViews>
  <sheetFormatPr defaultColWidth="9.1796875" defaultRowHeight="11.5"/>
  <cols>
    <col min="1" max="1" width="9.1796875" style="124"/>
    <col min="2" max="2" width="15.54296875" style="124" customWidth="1"/>
    <col min="3" max="4" width="20.7265625" style="124" customWidth="1"/>
    <col min="5" max="5" width="14.54296875" style="124" customWidth="1"/>
    <col min="6" max="6" width="14.81640625" style="124" customWidth="1"/>
    <col min="7" max="7" width="20.7265625" style="124" customWidth="1"/>
    <col min="8" max="8" width="18.81640625" style="124" customWidth="1"/>
    <col min="9" max="16384" width="9.1796875" style="124"/>
  </cols>
  <sheetData>
    <row r="1" spans="10:10" ht="12" customHeight="1"/>
    <row r="4" spans="10:10" ht="36" customHeight="1"/>
    <row r="5" spans="10:10" ht="36" customHeight="1"/>
    <row r="6" spans="10:10" ht="12" customHeight="1"/>
    <row r="15" spans="10:10">
      <c r="J15" s="335"/>
    </row>
    <row r="16" spans="10:10">
      <c r="J16" s="335"/>
    </row>
    <row r="17" spans="10:10">
      <c r="J17" s="335"/>
    </row>
    <row r="18" spans="10:10">
      <c r="J18" s="335"/>
    </row>
    <row r="19" spans="10:10">
      <c r="J19" s="335"/>
    </row>
    <row r="20" spans="10:10">
      <c r="J20" s="335"/>
    </row>
    <row r="21" spans="10:10">
      <c r="J21" s="335"/>
    </row>
    <row r="22" spans="10:10">
      <c r="J22" s="335"/>
    </row>
    <row r="23" spans="10:10">
      <c r="J23" s="335"/>
    </row>
    <row r="24" spans="10:10">
      <c r="J24" s="335"/>
    </row>
    <row r="25" spans="10:10">
      <c r="J25" s="335"/>
    </row>
    <row r="36" ht="24" customHeight="1"/>
    <row r="50" spans="2:9" ht="32.5" customHeight="1">
      <c r="B50" s="444" t="s">
        <v>748</v>
      </c>
      <c r="C50" s="444"/>
      <c r="D50" s="444"/>
      <c r="E50" s="444"/>
      <c r="F50" s="444"/>
      <c r="G50" s="444"/>
      <c r="H50" s="444"/>
      <c r="I50" s="444"/>
    </row>
    <row r="51" spans="2:9" ht="12.5">
      <c r="B51" s="192" t="s">
        <v>743</v>
      </c>
      <c r="C51" s="132"/>
      <c r="D51" s="132"/>
    </row>
    <row r="52" spans="2:9">
      <c r="B52" s="334"/>
    </row>
    <row r="53" spans="2:9" ht="38.15" customHeight="1">
      <c r="B53" s="446"/>
      <c r="C53" s="441" t="s">
        <v>742</v>
      </c>
      <c r="D53" s="448"/>
      <c r="F53" s="446"/>
      <c r="G53" s="441" t="s">
        <v>742</v>
      </c>
      <c r="H53" s="448"/>
    </row>
    <row r="54" spans="2:9" ht="23">
      <c r="B54" s="423"/>
      <c r="C54" s="333" t="s">
        <v>737</v>
      </c>
      <c r="D54" s="315" t="s">
        <v>736</v>
      </c>
      <c r="F54" s="423"/>
      <c r="G54" s="333" t="s">
        <v>737</v>
      </c>
      <c r="H54" s="315" t="s">
        <v>736</v>
      </c>
    </row>
    <row r="55" spans="2:9">
      <c r="B55" s="331" t="s">
        <v>97</v>
      </c>
      <c r="C55" s="396">
        <v>1825.3</v>
      </c>
      <c r="D55" s="397">
        <v>2036.7</v>
      </c>
      <c r="E55" s="398"/>
      <c r="F55" s="331" t="s">
        <v>97</v>
      </c>
      <c r="G55" s="396">
        <v>1825.3</v>
      </c>
      <c r="H55" s="397">
        <v>2036.7</v>
      </c>
    </row>
    <row r="56" spans="2:9">
      <c r="B56" s="330"/>
      <c r="C56" s="345"/>
      <c r="D56" s="344"/>
      <c r="F56" s="330"/>
      <c r="G56" s="345"/>
      <c r="H56" s="344"/>
    </row>
    <row r="57" spans="2:9">
      <c r="B57" s="309" t="s">
        <v>10</v>
      </c>
      <c r="C57" s="343">
        <v>2899.5</v>
      </c>
      <c r="D57" s="342">
        <v>5701.9</v>
      </c>
      <c r="F57" s="309" t="s">
        <v>29</v>
      </c>
      <c r="G57" s="343">
        <v>7796.8</v>
      </c>
      <c r="H57" s="342">
        <v>11495.2</v>
      </c>
    </row>
    <row r="58" spans="2:9">
      <c r="B58" s="309" t="s">
        <v>11</v>
      </c>
      <c r="C58" s="343">
        <v>997.5</v>
      </c>
      <c r="D58" s="342">
        <v>719.8</v>
      </c>
      <c r="F58" s="309" t="s">
        <v>13</v>
      </c>
      <c r="G58" s="343">
        <v>2946.9</v>
      </c>
      <c r="H58" s="342">
        <v>3458</v>
      </c>
    </row>
    <row r="59" spans="2:9">
      <c r="B59" s="309" t="s">
        <v>84</v>
      </c>
      <c r="C59" s="343">
        <v>562.6</v>
      </c>
      <c r="D59" s="342">
        <v>1812.2</v>
      </c>
      <c r="F59" s="309" t="s">
        <v>10</v>
      </c>
      <c r="G59" s="343">
        <v>2899.5</v>
      </c>
      <c r="H59" s="342">
        <v>5701.9</v>
      </c>
    </row>
    <row r="60" spans="2:9">
      <c r="B60" s="322" t="s">
        <v>13</v>
      </c>
      <c r="C60" s="339">
        <v>2946.9</v>
      </c>
      <c r="D60" s="338">
        <v>3458</v>
      </c>
      <c r="F60" s="322" t="s">
        <v>22</v>
      </c>
      <c r="G60" s="339">
        <v>2792.6</v>
      </c>
      <c r="H60" s="338">
        <v>4181.7</v>
      </c>
    </row>
    <row r="61" spans="2:9">
      <c r="B61" s="309" t="s">
        <v>48</v>
      </c>
      <c r="C61" s="343">
        <v>1835.4</v>
      </c>
      <c r="D61" s="342">
        <v>2836.9</v>
      </c>
      <c r="F61" s="309" t="s">
        <v>18</v>
      </c>
      <c r="G61" s="343">
        <v>2394.1999999999998</v>
      </c>
      <c r="H61" s="342">
        <v>1376.2</v>
      </c>
    </row>
    <row r="62" spans="2:9">
      <c r="B62" s="309" t="s">
        <v>15</v>
      </c>
      <c r="C62" s="343">
        <v>447.7</v>
      </c>
      <c r="D62" s="342">
        <v>801</v>
      </c>
      <c r="F62" s="309" t="s">
        <v>23</v>
      </c>
      <c r="G62" s="343">
        <v>2142.6999999999998</v>
      </c>
      <c r="H62" s="342">
        <v>4380.2</v>
      </c>
    </row>
    <row r="63" spans="2:9">
      <c r="B63" s="309" t="s">
        <v>16</v>
      </c>
      <c r="C63" s="343">
        <v>714.4</v>
      </c>
      <c r="D63" s="342">
        <v>1290.9000000000001</v>
      </c>
      <c r="F63" s="309" t="s">
        <v>746</v>
      </c>
      <c r="G63" s="343">
        <v>1961.2</v>
      </c>
      <c r="H63" s="342">
        <v>2088.1</v>
      </c>
    </row>
    <row r="64" spans="2:9">
      <c r="B64" s="309" t="s">
        <v>18</v>
      </c>
      <c r="C64" s="343">
        <v>2394.1999999999998</v>
      </c>
      <c r="D64" s="342">
        <v>1376.2</v>
      </c>
      <c r="F64" s="309" t="s">
        <v>48</v>
      </c>
      <c r="G64" s="343">
        <v>1835.4</v>
      </c>
      <c r="H64" s="342">
        <v>2836.9</v>
      </c>
    </row>
    <row r="65" spans="2:8">
      <c r="B65" s="309" t="s">
        <v>19</v>
      </c>
      <c r="C65" s="343">
        <v>1385.3</v>
      </c>
      <c r="D65" s="342">
        <v>1397.5</v>
      </c>
      <c r="F65" s="309" t="s">
        <v>30</v>
      </c>
      <c r="G65" s="343">
        <v>1670.1</v>
      </c>
      <c r="H65" s="342">
        <v>2373.6</v>
      </c>
    </row>
    <row r="66" spans="2:8">
      <c r="B66" s="309" t="s">
        <v>746</v>
      </c>
      <c r="C66" s="343">
        <v>1961.2</v>
      </c>
      <c r="D66" s="342">
        <v>2088.1</v>
      </c>
      <c r="F66" s="309" t="s">
        <v>36</v>
      </c>
      <c r="G66" s="343">
        <v>1558.2</v>
      </c>
      <c r="H66" s="342">
        <v>1626.8</v>
      </c>
    </row>
    <row r="67" spans="2:8">
      <c r="B67" s="309" t="s">
        <v>21</v>
      </c>
      <c r="C67" s="343">
        <v>819.4</v>
      </c>
      <c r="D67" s="342">
        <v>1191.5999999999999</v>
      </c>
      <c r="F67" s="309" t="s">
        <v>33</v>
      </c>
      <c r="G67" s="343">
        <v>1432.6</v>
      </c>
      <c r="H67" s="342">
        <v>2325.1</v>
      </c>
    </row>
    <row r="68" spans="2:8">
      <c r="B68" s="309" t="s">
        <v>22</v>
      </c>
      <c r="C68" s="343">
        <v>2792.6</v>
      </c>
      <c r="D68" s="342">
        <v>4181.7</v>
      </c>
      <c r="F68" s="309" t="s">
        <v>19</v>
      </c>
      <c r="G68" s="343">
        <v>1385.3</v>
      </c>
      <c r="H68" s="342">
        <v>1397.5</v>
      </c>
    </row>
    <row r="69" spans="2:8">
      <c r="B69" s="309" t="s">
        <v>23</v>
      </c>
      <c r="C69" s="343">
        <v>2142.6999999999998</v>
      </c>
      <c r="D69" s="342">
        <v>4380.2</v>
      </c>
      <c r="F69" s="309" t="s">
        <v>31</v>
      </c>
      <c r="G69" s="343">
        <v>1114.4000000000001</v>
      </c>
      <c r="H69" s="342">
        <v>1666.7</v>
      </c>
    </row>
    <row r="70" spans="2:8">
      <c r="B70" s="309" t="s">
        <v>24</v>
      </c>
      <c r="C70" s="343">
        <v>472.3</v>
      </c>
      <c r="D70" s="342">
        <v>644.1</v>
      </c>
      <c r="F70" s="309" t="s">
        <v>35</v>
      </c>
      <c r="G70" s="343">
        <v>1051.9000000000001</v>
      </c>
      <c r="H70" s="342">
        <v>1494</v>
      </c>
    </row>
    <row r="71" spans="2:8">
      <c r="B71" s="309" t="s">
        <v>25</v>
      </c>
      <c r="C71" s="343">
        <v>523.1</v>
      </c>
      <c r="D71" s="342">
        <v>737.1</v>
      </c>
      <c r="F71" s="309" t="s">
        <v>11</v>
      </c>
      <c r="G71" s="343">
        <v>997.5</v>
      </c>
      <c r="H71" s="342">
        <v>719.8</v>
      </c>
    </row>
    <row r="72" spans="2:8">
      <c r="B72" s="309" t="s">
        <v>27</v>
      </c>
      <c r="C72" s="343">
        <v>819.9</v>
      </c>
      <c r="D72" s="342">
        <v>1204.5999999999999</v>
      </c>
      <c r="F72" s="309" t="s">
        <v>27</v>
      </c>
      <c r="G72" s="343">
        <v>819.9</v>
      </c>
      <c r="H72" s="342">
        <v>1204.5999999999999</v>
      </c>
    </row>
    <row r="73" spans="2:8">
      <c r="B73" s="309" t="s">
        <v>29</v>
      </c>
      <c r="C73" s="343">
        <v>7796.8</v>
      </c>
      <c r="D73" s="342">
        <v>11495.2</v>
      </c>
      <c r="F73" s="309" t="s">
        <v>21</v>
      </c>
      <c r="G73" s="343">
        <v>819.4</v>
      </c>
      <c r="H73" s="342">
        <v>1191.5999999999999</v>
      </c>
    </row>
    <row r="74" spans="2:8">
      <c r="B74" s="309" t="s">
        <v>30</v>
      </c>
      <c r="C74" s="343">
        <v>1670.1</v>
      </c>
      <c r="D74" s="342">
        <v>2373.6</v>
      </c>
      <c r="F74" s="309" t="s">
        <v>45</v>
      </c>
      <c r="G74" s="343">
        <v>717.9</v>
      </c>
      <c r="H74" s="342">
        <v>1291.0999999999999</v>
      </c>
    </row>
    <row r="75" spans="2:8">
      <c r="B75" s="309" t="s">
        <v>31</v>
      </c>
      <c r="C75" s="343">
        <v>1114.4000000000001</v>
      </c>
      <c r="D75" s="342">
        <v>1666.7</v>
      </c>
      <c r="F75" s="309" t="s">
        <v>16</v>
      </c>
      <c r="G75" s="343">
        <v>714.4</v>
      </c>
      <c r="H75" s="342">
        <v>1290.9000000000001</v>
      </c>
    </row>
    <row r="76" spans="2:8">
      <c r="B76" s="309" t="s">
        <v>45</v>
      </c>
      <c r="C76" s="343">
        <v>717.9</v>
      </c>
      <c r="D76" s="342">
        <v>1291.0999999999999</v>
      </c>
      <c r="F76" s="309" t="s">
        <v>32</v>
      </c>
      <c r="G76" s="343">
        <v>700.4</v>
      </c>
      <c r="H76" s="342">
        <v>794.5</v>
      </c>
    </row>
    <row r="77" spans="2:8">
      <c r="B77" s="309" t="s">
        <v>32</v>
      </c>
      <c r="C77" s="343">
        <v>700.4</v>
      </c>
      <c r="D77" s="342">
        <v>794.5</v>
      </c>
      <c r="F77" s="309" t="s">
        <v>84</v>
      </c>
      <c r="G77" s="343">
        <v>562.6</v>
      </c>
      <c r="H77" s="342">
        <v>1812.2</v>
      </c>
    </row>
    <row r="78" spans="2:8">
      <c r="B78" s="309" t="s">
        <v>33</v>
      </c>
      <c r="C78" s="343">
        <v>1432.6</v>
      </c>
      <c r="D78" s="342">
        <v>2325.1</v>
      </c>
      <c r="F78" s="309" t="s">
        <v>25</v>
      </c>
      <c r="G78" s="343">
        <v>523.1</v>
      </c>
      <c r="H78" s="342">
        <v>737.1</v>
      </c>
    </row>
    <row r="79" spans="2:8">
      <c r="B79" s="309" t="s">
        <v>34</v>
      </c>
      <c r="C79" s="343">
        <v>509</v>
      </c>
      <c r="D79" s="342">
        <v>998</v>
      </c>
      <c r="F79" s="309" t="s">
        <v>34</v>
      </c>
      <c r="G79" s="343">
        <v>509</v>
      </c>
      <c r="H79" s="342">
        <v>998</v>
      </c>
    </row>
    <row r="80" spans="2:8">
      <c r="B80" s="309" t="s">
        <v>35</v>
      </c>
      <c r="C80" s="343">
        <v>1051.9000000000001</v>
      </c>
      <c r="D80" s="342">
        <v>1494</v>
      </c>
      <c r="F80" s="309" t="s">
        <v>24</v>
      </c>
      <c r="G80" s="343">
        <v>472.3</v>
      </c>
      <c r="H80" s="342">
        <v>644.1</v>
      </c>
    </row>
    <row r="81" spans="2:8">
      <c r="B81" s="325" t="s">
        <v>36</v>
      </c>
      <c r="C81" s="341">
        <v>1558.2</v>
      </c>
      <c r="D81" s="340">
        <v>1626.8</v>
      </c>
      <c r="F81" s="325" t="s">
        <v>15</v>
      </c>
      <c r="G81" s="341">
        <v>447.7</v>
      </c>
      <c r="H81" s="340">
        <v>801</v>
      </c>
    </row>
    <row r="82" spans="2:8">
      <c r="B82" s="314"/>
      <c r="C82" s="378"/>
      <c r="D82" s="379"/>
      <c r="F82" s="314"/>
      <c r="G82" s="378"/>
      <c r="H82" s="379"/>
    </row>
    <row r="83" spans="2:8">
      <c r="B83" s="306" t="s">
        <v>37</v>
      </c>
      <c r="C83" s="337">
        <v>1893.5</v>
      </c>
      <c r="D83" s="336">
        <v>1453.5</v>
      </c>
      <c r="F83" s="306" t="s">
        <v>37</v>
      </c>
      <c r="G83" s="337">
        <v>1893.5</v>
      </c>
      <c r="H83" s="336">
        <v>1453.5</v>
      </c>
    </row>
    <row r="84" spans="2:8" ht="14.5" customHeight="1">
      <c r="B84" s="445" t="s">
        <v>745</v>
      </c>
      <c r="C84" s="445"/>
      <c r="D84" s="445"/>
      <c r="E84" s="445"/>
      <c r="F84" s="445"/>
      <c r="G84" s="317"/>
    </row>
    <row r="85" spans="2:8" ht="36.65" customHeight="1">
      <c r="B85" s="443" t="s">
        <v>778</v>
      </c>
      <c r="C85" s="443"/>
      <c r="D85" s="443"/>
      <c r="E85" s="443"/>
      <c r="F85" s="443"/>
    </row>
    <row r="86" spans="2:8" ht="12">
      <c r="B86" s="302" t="s">
        <v>718</v>
      </c>
    </row>
  </sheetData>
  <mergeCells count="7">
    <mergeCell ref="B85:F85"/>
    <mergeCell ref="B84:F84"/>
    <mergeCell ref="B50:I50"/>
    <mergeCell ref="B53:B54"/>
    <mergeCell ref="C53:D53"/>
    <mergeCell ref="F53:F54"/>
    <mergeCell ref="G53:H5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4:O68"/>
  <sheetViews>
    <sheetView showGridLines="0" zoomScaleNormal="100" workbookViewId="0"/>
  </sheetViews>
  <sheetFormatPr defaultColWidth="9.1796875" defaultRowHeight="11.5"/>
  <cols>
    <col min="1" max="1" width="9.1796875" style="124"/>
    <col min="2" max="2" width="10.453125" style="124" customWidth="1"/>
    <col min="3" max="3" width="12.1796875" style="124" customWidth="1"/>
    <col min="4" max="4" width="12.26953125" style="124" customWidth="1"/>
    <col min="5" max="6" width="9.1796875" style="124" customWidth="1"/>
    <col min="7" max="8" width="8.81640625" style="124" customWidth="1"/>
    <col min="9" max="10" width="9.54296875" style="124" customWidth="1"/>
    <col min="11" max="11" width="10.453125" style="124" bestFit="1" customWidth="1"/>
    <col min="12" max="12" width="11.81640625" style="124" bestFit="1" customWidth="1"/>
    <col min="13" max="13" width="10.453125" style="124" bestFit="1" customWidth="1"/>
    <col min="14" max="16" width="11.81640625" style="124" bestFit="1" customWidth="1"/>
    <col min="17" max="17" width="9.54296875" style="124" bestFit="1" customWidth="1"/>
    <col min="18" max="18" width="8.453125" style="124" bestFit="1" customWidth="1"/>
    <col min="19" max="19" width="15" style="124" bestFit="1" customWidth="1"/>
    <col min="20" max="16384" width="9.1796875" style="124"/>
  </cols>
  <sheetData>
    <row r="4" spans="11:15" ht="15" customHeight="1"/>
    <row r="5" spans="11:15" ht="51.65" customHeight="1">
      <c r="K5" s="132"/>
      <c r="L5" s="132"/>
      <c r="M5" s="132"/>
      <c r="N5" s="132"/>
      <c r="O5" s="132"/>
    </row>
    <row r="6" spans="11:15" ht="11.5" customHeight="1">
      <c r="K6" s="349"/>
      <c r="L6" s="349"/>
      <c r="M6" s="349"/>
      <c r="N6" s="349"/>
      <c r="O6" s="132"/>
    </row>
    <row r="7" spans="11:15">
      <c r="K7" s="132"/>
      <c r="L7" s="132"/>
      <c r="M7" s="132"/>
      <c r="N7" s="132"/>
      <c r="O7" s="132"/>
    </row>
    <row r="8" spans="11:15">
      <c r="K8" s="132"/>
      <c r="L8" s="132"/>
      <c r="M8" s="132"/>
      <c r="N8" s="132"/>
      <c r="O8" s="132"/>
    </row>
    <row r="9" spans="11:15" ht="15" customHeight="1">
      <c r="K9" s="132"/>
      <c r="L9" s="132"/>
      <c r="M9" s="132"/>
      <c r="N9" s="132"/>
      <c r="O9" s="132"/>
    </row>
    <row r="10" spans="11:15">
      <c r="K10" s="132"/>
      <c r="L10" s="132"/>
      <c r="M10" s="132"/>
      <c r="N10" s="132"/>
      <c r="O10" s="132"/>
    </row>
    <row r="11" spans="11:15">
      <c r="K11" s="132"/>
      <c r="L11" s="132"/>
      <c r="M11" s="132"/>
      <c r="N11" s="132"/>
      <c r="O11" s="132"/>
    </row>
    <row r="12" spans="11:15">
      <c r="K12" s="132"/>
      <c r="L12" s="132"/>
      <c r="M12" s="132"/>
      <c r="N12" s="132"/>
      <c r="O12" s="132"/>
    </row>
    <row r="16" spans="11:15" ht="14.5" customHeight="1"/>
    <row r="18" spans="6:7" ht="15" customHeight="1">
      <c r="F18" s="132"/>
      <c r="G18" s="132"/>
    </row>
    <row r="19" spans="6:7">
      <c r="F19" s="348"/>
      <c r="G19" s="132"/>
    </row>
    <row r="20" spans="6:7">
      <c r="F20" s="132"/>
      <c r="G20" s="132"/>
    </row>
    <row r="21" spans="6:7">
      <c r="F21" s="132"/>
      <c r="G21" s="132"/>
    </row>
    <row r="22" spans="6:7">
      <c r="G22" s="132"/>
    </row>
    <row r="23" spans="6:7">
      <c r="G23" s="132"/>
    </row>
    <row r="52" spans="2:10" ht="15.5">
      <c r="B52" s="191" t="s">
        <v>767</v>
      </c>
    </row>
    <row r="53" spans="2:10" ht="12.5">
      <c r="B53" s="190" t="s">
        <v>763</v>
      </c>
    </row>
    <row r="54" spans="2:10" ht="39.65" customHeight="1">
      <c r="B54" s="188"/>
      <c r="C54" s="441" t="s">
        <v>761</v>
      </c>
      <c r="D54" s="455"/>
      <c r="E54" s="456" t="s">
        <v>762</v>
      </c>
      <c r="F54" s="442"/>
      <c r="G54" s="441" t="s">
        <v>761</v>
      </c>
      <c r="H54" s="455"/>
      <c r="I54" s="456" t="s">
        <v>760</v>
      </c>
      <c r="J54" s="442"/>
    </row>
    <row r="55" spans="2:10">
      <c r="B55" s="365"/>
      <c r="C55" s="364" t="s">
        <v>759</v>
      </c>
      <c r="D55" s="181" t="s">
        <v>758</v>
      </c>
      <c r="E55" s="181" t="s">
        <v>759</v>
      </c>
      <c r="F55" s="181" t="s">
        <v>758</v>
      </c>
      <c r="G55" s="364" t="s">
        <v>759</v>
      </c>
      <c r="H55" s="181" t="s">
        <v>758</v>
      </c>
      <c r="I55" s="181" t="s">
        <v>759</v>
      </c>
      <c r="J55" s="181" t="s">
        <v>758</v>
      </c>
    </row>
    <row r="56" spans="2:10">
      <c r="B56" s="363"/>
      <c r="C56" s="441" t="s">
        <v>757</v>
      </c>
      <c r="D56" s="442"/>
      <c r="E56" s="442"/>
      <c r="F56" s="442"/>
      <c r="G56" s="457" t="s">
        <v>701</v>
      </c>
      <c r="H56" s="448"/>
      <c r="I56" s="448"/>
      <c r="J56" s="448"/>
    </row>
    <row r="57" spans="2:10">
      <c r="B57" s="362" t="s">
        <v>756</v>
      </c>
      <c r="C57" s="361">
        <v>9000</v>
      </c>
      <c r="D57" s="360">
        <v>35440</v>
      </c>
      <c r="E57" s="360">
        <v>530</v>
      </c>
      <c r="F57" s="360">
        <v>2400</v>
      </c>
      <c r="G57" s="359">
        <v>8.9864304899601594E-2</v>
      </c>
      <c r="H57" s="358">
        <v>0.35386566284909787</v>
      </c>
      <c r="I57" s="358">
        <v>0.21782910690066171</v>
      </c>
      <c r="J57" s="358">
        <v>0.98639595577658135</v>
      </c>
    </row>
    <row r="58" spans="2:10">
      <c r="B58" s="354" t="s">
        <v>755</v>
      </c>
      <c r="C58" s="353">
        <v>107950</v>
      </c>
      <c r="D58" s="357">
        <v>347360</v>
      </c>
      <c r="E58" s="352">
        <v>5910</v>
      </c>
      <c r="F58" s="352">
        <v>18800</v>
      </c>
      <c r="G58" s="351">
        <v>1.0778724126568879</v>
      </c>
      <c r="H58" s="350">
        <v>3.4683627722139572</v>
      </c>
      <c r="I58" s="350">
        <v>2.4290000410998314</v>
      </c>
      <c r="J58" s="350">
        <v>7.7267683202498869</v>
      </c>
    </row>
    <row r="59" spans="2:10">
      <c r="B59" s="354" t="s">
        <v>754</v>
      </c>
      <c r="C59" s="353">
        <v>127010</v>
      </c>
      <c r="D59" s="352">
        <v>422760</v>
      </c>
      <c r="E59" s="357">
        <v>4980</v>
      </c>
      <c r="F59" s="352">
        <v>18440</v>
      </c>
      <c r="G59" s="356">
        <v>1.268185040588711</v>
      </c>
      <c r="H59" s="355">
        <v>4.2212259488172856</v>
      </c>
      <c r="I59" s="355">
        <v>2.0467716082364062</v>
      </c>
      <c r="J59" s="355">
        <v>7.5788089268833998</v>
      </c>
    </row>
    <row r="60" spans="2:10">
      <c r="B60" s="354" t="s">
        <v>753</v>
      </c>
      <c r="C60" s="353">
        <v>188130</v>
      </c>
      <c r="D60" s="352">
        <v>650410</v>
      </c>
      <c r="E60" s="352">
        <v>6680</v>
      </c>
      <c r="F60" s="352">
        <v>21920</v>
      </c>
      <c r="G60" s="351">
        <v>1.8784635200846722</v>
      </c>
      <c r="H60" s="350">
        <v>6.4942936166388758</v>
      </c>
      <c r="I60" s="350">
        <v>2.7454687435781513</v>
      </c>
      <c r="J60" s="350">
        <v>9.0090830627594425</v>
      </c>
    </row>
    <row r="61" spans="2:10">
      <c r="B61" s="354" t="s">
        <v>752</v>
      </c>
      <c r="C61" s="353">
        <v>540510</v>
      </c>
      <c r="D61" s="352">
        <v>1738430</v>
      </c>
      <c r="E61" s="352">
        <v>18910</v>
      </c>
      <c r="F61" s="352">
        <v>53240</v>
      </c>
      <c r="G61" s="351">
        <v>5.3969506045870741</v>
      </c>
      <c r="H61" s="350">
        <v>17.358089285179378</v>
      </c>
      <c r="I61" s="350">
        <v>7.7719781348896468</v>
      </c>
      <c r="J61" s="350">
        <v>21.881550285643829</v>
      </c>
    </row>
    <row r="62" spans="2:10">
      <c r="B62" s="374" t="s">
        <v>751</v>
      </c>
      <c r="C62" s="375">
        <v>685050</v>
      </c>
      <c r="D62" s="357">
        <v>1825400</v>
      </c>
      <c r="E62" s="357">
        <v>13130</v>
      </c>
      <c r="F62" s="357">
        <v>45410</v>
      </c>
      <c r="G62" s="376">
        <v>6.8401713412746759</v>
      </c>
      <c r="H62" s="377">
        <v>18.22647801819253</v>
      </c>
      <c r="I62" s="377">
        <v>5.3964078747277133</v>
      </c>
      <c r="J62" s="377">
        <v>18.663433479922734</v>
      </c>
    </row>
    <row r="63" spans="2:10">
      <c r="B63" s="374" t="s">
        <v>750</v>
      </c>
      <c r="C63" s="375">
        <v>1225860</v>
      </c>
      <c r="D63" s="357">
        <v>2111790</v>
      </c>
      <c r="E63" s="357">
        <v>8240</v>
      </c>
      <c r="F63" s="357">
        <v>24720</v>
      </c>
      <c r="G63" s="376">
        <v>12.240117422691736</v>
      </c>
      <c r="H63" s="377">
        <v>21.086060049325521</v>
      </c>
      <c r="I63" s="377">
        <v>3.3866261148329295</v>
      </c>
      <c r="J63" s="377">
        <v>10.159878344498788</v>
      </c>
    </row>
    <row r="64" spans="2:10">
      <c r="B64" s="380" t="s">
        <v>749</v>
      </c>
      <c r="C64" s="449">
        <f>SUM(C57:D63)</f>
        <v>10015100</v>
      </c>
      <c r="D64" s="450"/>
      <c r="E64" s="451">
        <f>SUM(E57:F63)</f>
        <v>243310</v>
      </c>
      <c r="F64" s="450"/>
      <c r="G64" s="452">
        <f>SUM(G57:H63)</f>
        <v>100.00000000000001</v>
      </c>
      <c r="H64" s="453"/>
      <c r="I64" s="454">
        <f>SUM(I57:J63)</f>
        <v>100</v>
      </c>
      <c r="J64" s="453"/>
    </row>
    <row r="65" spans="2:11" ht="12">
      <c r="B65" s="302" t="s">
        <v>718</v>
      </c>
      <c r="E65" s="132"/>
      <c r="F65" s="132"/>
      <c r="G65" s="132"/>
      <c r="H65" s="346"/>
      <c r="I65" s="346"/>
      <c r="J65" s="346"/>
      <c r="K65" s="346"/>
    </row>
    <row r="66" spans="2:11">
      <c r="H66" s="346"/>
      <c r="I66" s="346"/>
    </row>
    <row r="67" spans="2:11">
      <c r="C67" s="347"/>
      <c r="E67" s="347"/>
      <c r="H67" s="346"/>
      <c r="I67" s="346"/>
    </row>
    <row r="68" spans="2:11">
      <c r="I68" s="346"/>
    </row>
  </sheetData>
  <mergeCells count="10">
    <mergeCell ref="C64:D64"/>
    <mergeCell ref="E64:F64"/>
    <mergeCell ref="G64:H64"/>
    <mergeCell ref="I64:J64"/>
    <mergeCell ref="C54:D54"/>
    <mergeCell ref="E54:F54"/>
    <mergeCell ref="G54:H54"/>
    <mergeCell ref="I54:J54"/>
    <mergeCell ref="C56:F56"/>
    <mergeCell ref="G56:J5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Tab1</vt:lpstr>
      <vt:lpstr>Fig1</vt:lpstr>
      <vt:lpstr>Fig2</vt:lpstr>
      <vt:lpstr>Map1</vt:lpstr>
      <vt:lpstr>Fig3</vt:lpstr>
      <vt:lpstr>Fig4</vt:lpstr>
      <vt:lpstr>Fig5</vt:lpstr>
      <vt:lpstr>Fig6</vt:lpstr>
      <vt:lpstr>Fig7</vt:lpstr>
      <vt:lpstr>Tab2</vt:lpstr>
      <vt:lpstr>Fig8</vt:lpstr>
      <vt:lpstr>Fig9</vt:lpstr>
      <vt:lpstr>Fig10</vt:lpstr>
      <vt:lpstr>Fig11</vt:lpstr>
      <vt:lpstr>Fig12</vt:lpstr>
      <vt:lpstr>Fig13</vt:lpstr>
      <vt:lpstr>Fig14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2021-01-21T10:02:52Z</dcterms:modified>
</cp:coreProperties>
</file>