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alAccounts\EA06.02 DISSEMINATION\STATISTICS EXPLAINED\Material flow accounts and resource productivity\2019-03\Resource_productivity\"/>
    </mc:Choice>
  </mc:AlternateContent>
  <bookViews>
    <workbookView xWindow="-20" yWindow="350" windowWidth="14520" windowHeight="9440" tabRatio="467"/>
  </bookViews>
  <sheets>
    <sheet name="Cover" sheetId="32" r:id="rId1"/>
    <sheet name="Fig1" sheetId="30" r:id="rId2"/>
    <sheet name="Tab1" sheetId="11" r:id="rId3"/>
    <sheet name="Fig2&amp;Tab2" sheetId="25" r:id="rId4"/>
    <sheet name="Fig3" sheetId="35" r:id="rId5"/>
    <sheet name="env_ac_mfa" sheetId="40" r:id="rId6"/>
    <sheet name="env_ac_rp" sheetId="42" r:id="rId7"/>
    <sheet name="nama_10_gdp_EU28" sheetId="41" r:id="rId8"/>
    <sheet name="nama_10_gdp_all" sheetId="43" r:id="rId9"/>
    <sheet name="demo_gind" sheetId="45" r:id="rId10"/>
  </sheets>
  <definedNames>
    <definedName name="_xlnm._FilterDatabase" localSheetId="2" hidden="1">'Tab1'!$C$5:$O$34</definedName>
  </definedNames>
  <calcPr calcId="162913"/>
</workbook>
</file>

<file path=xl/calcChain.xml><?xml version="1.0" encoding="utf-8"?>
<calcChain xmlns="http://schemas.openxmlformats.org/spreadsheetml/2006/main">
  <c r="E172" i="42" l="1"/>
  <c r="F172" i="42"/>
  <c r="G172" i="42"/>
  <c r="H172" i="42"/>
  <c r="I172" i="42"/>
  <c r="J172" i="42"/>
  <c r="K172" i="42"/>
  <c r="L172" i="42"/>
  <c r="M172" i="42"/>
  <c r="N172" i="42"/>
  <c r="O172" i="42"/>
  <c r="P172" i="42"/>
  <c r="Q172" i="42"/>
  <c r="R172" i="42"/>
  <c r="S172" i="42"/>
  <c r="T172" i="42"/>
  <c r="D172" i="42"/>
  <c r="N171" i="42"/>
  <c r="O171" i="42"/>
  <c r="P171" i="42"/>
  <c r="Q171" i="42"/>
  <c r="R171" i="42"/>
  <c r="S171" i="42"/>
  <c r="M171" i="42"/>
  <c r="O170" i="42"/>
  <c r="P170" i="42"/>
  <c r="Q170" i="42"/>
  <c r="R170" i="42"/>
  <c r="S170" i="42"/>
  <c r="T170" i="42"/>
  <c r="N170" i="42"/>
  <c r="M170" i="42"/>
  <c r="T168" i="42" l="1"/>
  <c r="S168" i="42"/>
  <c r="R168" i="42"/>
  <c r="Q168" i="42"/>
  <c r="P168" i="42"/>
  <c r="O168" i="42"/>
  <c r="N168" i="42"/>
  <c r="M168" i="42"/>
  <c r="L168" i="42"/>
  <c r="I168" i="42"/>
  <c r="J168" i="42"/>
  <c r="K168" i="42"/>
  <c r="G40" i="25" l="1"/>
  <c r="G39" i="25"/>
  <c r="G38" i="25"/>
  <c r="G37" i="25"/>
  <c r="G36" i="25"/>
  <c r="G35" i="25"/>
  <c r="F40" i="25"/>
  <c r="F39" i="25"/>
  <c r="F38" i="25"/>
  <c r="F37" i="25"/>
  <c r="F36" i="25"/>
  <c r="F35" i="25"/>
  <c r="E41" i="25"/>
  <c r="E40" i="25"/>
  <c r="E39" i="25"/>
  <c r="E38" i="25"/>
  <c r="E37" i="25"/>
  <c r="E36" i="25"/>
  <c r="E35" i="25"/>
  <c r="X46" i="40"/>
  <c r="E40" i="35" s="1"/>
  <c r="X45" i="40"/>
  <c r="E39" i="35" s="1"/>
  <c r="X43" i="40"/>
  <c r="E37" i="35" s="1"/>
  <c r="X42" i="40"/>
  <c r="E36" i="35" s="1"/>
  <c r="X41" i="40"/>
  <c r="E35" i="35" s="1"/>
  <c r="X47" i="40"/>
  <c r="X44" i="40"/>
  <c r="X40" i="40"/>
  <c r="E34" i="35" s="1"/>
  <c r="X39" i="40"/>
  <c r="E33" i="35" s="1"/>
  <c r="X38" i="40"/>
  <c r="E32" i="35" s="1"/>
  <c r="X37" i="40"/>
  <c r="E31" i="35" s="1"/>
  <c r="X36" i="40"/>
  <c r="E30" i="35" s="1"/>
  <c r="X35" i="40"/>
  <c r="E29" i="35" s="1"/>
  <c r="X34" i="40"/>
  <c r="E28" i="35" s="1"/>
  <c r="X33" i="40"/>
  <c r="E27" i="35" s="1"/>
  <c r="X32" i="40"/>
  <c r="E26" i="35" s="1"/>
  <c r="X31" i="40"/>
  <c r="E25" i="35" s="1"/>
  <c r="X30" i="40"/>
  <c r="E24" i="35" s="1"/>
  <c r="X29" i="40"/>
  <c r="E23" i="35" s="1"/>
  <c r="X28" i="40"/>
  <c r="E22" i="35" s="1"/>
  <c r="X27" i="40"/>
  <c r="E21" i="35" s="1"/>
  <c r="X26" i="40"/>
  <c r="E20" i="35" s="1"/>
  <c r="X25" i="40"/>
  <c r="E19" i="35" s="1"/>
  <c r="X24" i="40"/>
  <c r="E18" i="35" s="1"/>
  <c r="X23" i="40"/>
  <c r="E17" i="35" s="1"/>
  <c r="X22" i="40"/>
  <c r="E16" i="35" s="1"/>
  <c r="X21" i="40"/>
  <c r="E15" i="35" s="1"/>
  <c r="X20" i="40"/>
  <c r="E14" i="35" s="1"/>
  <c r="X19" i="40"/>
  <c r="E13" i="35" s="1"/>
  <c r="X18" i="40"/>
  <c r="E12" i="35" s="1"/>
  <c r="X17" i="40"/>
  <c r="E11" i="35" s="1"/>
  <c r="X16" i="40"/>
  <c r="E10" i="35" s="1"/>
  <c r="X15" i="40"/>
  <c r="E9" i="35" s="1"/>
  <c r="X14" i="40"/>
  <c r="E8" i="35" s="1"/>
  <c r="X13" i="40"/>
  <c r="E7" i="35" s="1"/>
  <c r="X12" i="40"/>
  <c r="E6" i="35" s="1"/>
  <c r="Y12" i="40"/>
  <c r="Z47" i="40"/>
  <c r="Y47" i="40"/>
  <c r="W47" i="40"/>
  <c r="Z46" i="40"/>
  <c r="Y46" i="40"/>
  <c r="W46" i="40"/>
  <c r="Z45" i="40"/>
  <c r="Y45" i="40"/>
  <c r="W45" i="40"/>
  <c r="Z44" i="40"/>
  <c r="Y44" i="40"/>
  <c r="W44" i="40"/>
  <c r="Z43" i="40"/>
  <c r="Y43" i="40"/>
  <c r="W43" i="40"/>
  <c r="Z42" i="40"/>
  <c r="Y42" i="40"/>
  <c r="W42" i="40"/>
  <c r="Z41" i="40"/>
  <c r="Y41" i="40"/>
  <c r="W41" i="40"/>
  <c r="Z40" i="40"/>
  <c r="Y40" i="40"/>
  <c r="W40" i="40"/>
  <c r="Z39" i="40"/>
  <c r="Y39" i="40"/>
  <c r="W39" i="40"/>
  <c r="Z38" i="40"/>
  <c r="Y38" i="40"/>
  <c r="W38" i="40"/>
  <c r="Z37" i="40"/>
  <c r="Y37" i="40"/>
  <c r="W37" i="40"/>
  <c r="Z36" i="40"/>
  <c r="Y36" i="40"/>
  <c r="W36" i="40"/>
  <c r="Z35" i="40"/>
  <c r="Y35" i="40"/>
  <c r="W35" i="40"/>
  <c r="Z34" i="40"/>
  <c r="Y34" i="40"/>
  <c r="W34" i="40"/>
  <c r="Z33" i="40"/>
  <c r="Y33" i="40"/>
  <c r="W33" i="40"/>
  <c r="Z32" i="40"/>
  <c r="Y32" i="40"/>
  <c r="W32" i="40"/>
  <c r="Z31" i="40"/>
  <c r="Y31" i="40"/>
  <c r="W31" i="40"/>
  <c r="Z30" i="40"/>
  <c r="Y30" i="40"/>
  <c r="W30" i="40"/>
  <c r="Z29" i="40"/>
  <c r="Y29" i="40"/>
  <c r="W29" i="40"/>
  <c r="Z28" i="40"/>
  <c r="Y28" i="40"/>
  <c r="W28" i="40"/>
  <c r="Z27" i="40"/>
  <c r="Y27" i="40"/>
  <c r="W27" i="40"/>
  <c r="Z26" i="40"/>
  <c r="Y26" i="40"/>
  <c r="W26" i="40"/>
  <c r="Z25" i="40"/>
  <c r="Y25" i="40"/>
  <c r="W25" i="40"/>
  <c r="Z24" i="40"/>
  <c r="Y24" i="40"/>
  <c r="W24" i="40"/>
  <c r="Z23" i="40"/>
  <c r="Y23" i="40"/>
  <c r="W23" i="40"/>
  <c r="Z22" i="40"/>
  <c r="Y22" i="40"/>
  <c r="W22" i="40"/>
  <c r="Z21" i="40"/>
  <c r="Y21" i="40"/>
  <c r="W21" i="40"/>
  <c r="Z20" i="40"/>
  <c r="Y20" i="40"/>
  <c r="W20" i="40"/>
  <c r="Z19" i="40"/>
  <c r="Y19" i="40"/>
  <c r="W19" i="40"/>
  <c r="Z18" i="40"/>
  <c r="Y18" i="40"/>
  <c r="W18" i="40"/>
  <c r="Z17" i="40"/>
  <c r="Y17" i="40"/>
  <c r="W17" i="40"/>
  <c r="Z16" i="40"/>
  <c r="Y16" i="40"/>
  <c r="W16" i="40"/>
  <c r="Z15" i="40"/>
  <c r="Y15" i="40"/>
  <c r="W15" i="40"/>
  <c r="Z14" i="40"/>
  <c r="Y14" i="40"/>
  <c r="W14" i="40"/>
  <c r="Z13" i="40"/>
  <c r="Y13" i="40"/>
  <c r="W13" i="40"/>
  <c r="Z12" i="40"/>
  <c r="W12" i="40"/>
  <c r="F41" i="25"/>
  <c r="Z137" i="40" l="1"/>
  <c r="X137" i="40"/>
  <c r="W137" i="40"/>
  <c r="Z136" i="40"/>
  <c r="X136" i="40"/>
  <c r="W136" i="40"/>
  <c r="Z135" i="40"/>
  <c r="X135" i="40"/>
  <c r="W135" i="40"/>
  <c r="Z134" i="40"/>
  <c r="X134" i="40"/>
  <c r="W134" i="40"/>
  <c r="Z133" i="40"/>
  <c r="X133" i="40"/>
  <c r="W133" i="40"/>
  <c r="Z132" i="40"/>
  <c r="X132" i="40"/>
  <c r="W132" i="40"/>
  <c r="Z131" i="40"/>
  <c r="X131" i="40"/>
  <c r="W131" i="40"/>
  <c r="Z130" i="40"/>
  <c r="X130" i="40"/>
  <c r="W130" i="40"/>
  <c r="Z129" i="40"/>
  <c r="X129" i="40"/>
  <c r="W129" i="40"/>
  <c r="Z128" i="40"/>
  <c r="X128" i="40"/>
  <c r="W128" i="40"/>
  <c r="Z127" i="40"/>
  <c r="X127" i="40"/>
  <c r="W127" i="40"/>
  <c r="Z126" i="40"/>
  <c r="X126" i="40"/>
  <c r="W126" i="40"/>
  <c r="Z125" i="40"/>
  <c r="X125" i="40"/>
  <c r="W125" i="40"/>
  <c r="Z124" i="40"/>
  <c r="X124" i="40"/>
  <c r="W124" i="40"/>
  <c r="Z123" i="40"/>
  <c r="X123" i="40"/>
  <c r="W123" i="40"/>
  <c r="Z122" i="40"/>
  <c r="X122" i="40"/>
  <c r="W122" i="40"/>
  <c r="Z121" i="40"/>
  <c r="X121" i="40"/>
  <c r="W121" i="40"/>
  <c r="Z120" i="40"/>
  <c r="X120" i="40"/>
  <c r="W120" i="40"/>
  <c r="Z119" i="40"/>
  <c r="X119" i="40"/>
  <c r="W119" i="40"/>
  <c r="Z118" i="40"/>
  <c r="X118" i="40"/>
  <c r="W118" i="40"/>
  <c r="Z117" i="40"/>
  <c r="X117" i="40"/>
  <c r="W117" i="40"/>
  <c r="Z116" i="40"/>
  <c r="X116" i="40"/>
  <c r="W116" i="40"/>
  <c r="Z115" i="40"/>
  <c r="X115" i="40"/>
  <c r="W115" i="40"/>
  <c r="Z114" i="40"/>
  <c r="X114" i="40"/>
  <c r="W114" i="40"/>
  <c r="Z113" i="40"/>
  <c r="X113" i="40"/>
  <c r="W113" i="40"/>
  <c r="Z112" i="40"/>
  <c r="X112" i="40"/>
  <c r="W112" i="40"/>
  <c r="Z111" i="40"/>
  <c r="X111" i="40"/>
  <c r="W111" i="40"/>
  <c r="Z110" i="40"/>
  <c r="X110" i="40"/>
  <c r="W110" i="40"/>
  <c r="Z109" i="40"/>
  <c r="X109" i="40"/>
  <c r="W109" i="40"/>
  <c r="Z108" i="40"/>
  <c r="X108" i="40"/>
  <c r="W108" i="40"/>
  <c r="Z107" i="40"/>
  <c r="X107" i="40"/>
  <c r="W107" i="40"/>
  <c r="Z106" i="40"/>
  <c r="X106" i="40"/>
  <c r="W106" i="40"/>
  <c r="Z105" i="40"/>
  <c r="X105" i="40"/>
  <c r="W105" i="40"/>
  <c r="Z104" i="40"/>
  <c r="X104" i="40"/>
  <c r="W104" i="40"/>
  <c r="Z103" i="40"/>
  <c r="X103" i="40"/>
  <c r="W103" i="40"/>
  <c r="Z102" i="40"/>
  <c r="X102" i="40"/>
  <c r="W102" i="40"/>
  <c r="U178" i="40"/>
  <c r="U176" i="40"/>
  <c r="U172" i="40"/>
  <c r="U168" i="40"/>
  <c r="U164" i="40"/>
  <c r="U160" i="40"/>
  <c r="U156" i="40"/>
  <c r="U152" i="40"/>
  <c r="U148" i="40"/>
  <c r="U144" i="40"/>
  <c r="U179" i="40"/>
  <c r="T179" i="40"/>
  <c r="S179" i="40"/>
  <c r="R179" i="40"/>
  <c r="Q179" i="40"/>
  <c r="P179" i="40"/>
  <c r="O179" i="40"/>
  <c r="N179" i="40"/>
  <c r="M179" i="40"/>
  <c r="L179" i="40"/>
  <c r="K179" i="40"/>
  <c r="J179" i="40"/>
  <c r="I179" i="40"/>
  <c r="H179" i="40"/>
  <c r="G179" i="40"/>
  <c r="F179" i="40"/>
  <c r="E179" i="40"/>
  <c r="D179" i="40"/>
  <c r="Y137" i="40" s="1"/>
  <c r="T178" i="40"/>
  <c r="S178" i="40"/>
  <c r="R178" i="40"/>
  <c r="Q178" i="40"/>
  <c r="P178" i="40"/>
  <c r="O178" i="40"/>
  <c r="N178" i="40"/>
  <c r="M178" i="40"/>
  <c r="L178" i="40"/>
  <c r="K178" i="40"/>
  <c r="J178" i="40"/>
  <c r="I178" i="40"/>
  <c r="H178" i="40"/>
  <c r="G178" i="40"/>
  <c r="F178" i="40"/>
  <c r="E178" i="40"/>
  <c r="D178" i="40"/>
  <c r="U177" i="40"/>
  <c r="T177" i="40"/>
  <c r="S177" i="40"/>
  <c r="R177" i="40"/>
  <c r="Q177" i="40"/>
  <c r="P177" i="40"/>
  <c r="O177" i="40"/>
  <c r="N177" i="40"/>
  <c r="M177" i="40"/>
  <c r="L177" i="40"/>
  <c r="K177" i="40"/>
  <c r="J177" i="40"/>
  <c r="I177" i="40"/>
  <c r="H177" i="40"/>
  <c r="G177" i="40"/>
  <c r="F177" i="40"/>
  <c r="E177" i="40"/>
  <c r="D177" i="40"/>
  <c r="Y135" i="40" s="1"/>
  <c r="T176" i="40"/>
  <c r="S176" i="40"/>
  <c r="R176" i="40"/>
  <c r="Q176" i="40"/>
  <c r="P176" i="40"/>
  <c r="O176" i="40"/>
  <c r="N176" i="40"/>
  <c r="M176" i="40"/>
  <c r="L176" i="40"/>
  <c r="K176" i="40"/>
  <c r="J176" i="40"/>
  <c r="I176" i="40"/>
  <c r="H176" i="40"/>
  <c r="G176" i="40"/>
  <c r="F176" i="40"/>
  <c r="E176" i="40"/>
  <c r="D176" i="40"/>
  <c r="Y134" i="40" s="1"/>
  <c r="U175" i="40"/>
  <c r="T175" i="40"/>
  <c r="S175" i="40"/>
  <c r="R175" i="40"/>
  <c r="Q175" i="40"/>
  <c r="P175" i="40"/>
  <c r="O175" i="40"/>
  <c r="N175" i="40"/>
  <c r="M175" i="40"/>
  <c r="L175" i="40"/>
  <c r="K175" i="40"/>
  <c r="J175" i="40"/>
  <c r="I175" i="40"/>
  <c r="H175" i="40"/>
  <c r="G175" i="40"/>
  <c r="F175" i="40"/>
  <c r="E175" i="40"/>
  <c r="D175" i="40"/>
  <c r="Y133" i="40" s="1"/>
  <c r="U174" i="40"/>
  <c r="T174" i="40"/>
  <c r="S174" i="40"/>
  <c r="R174" i="40"/>
  <c r="Q174" i="40"/>
  <c r="P174" i="40"/>
  <c r="O174" i="40"/>
  <c r="N174" i="40"/>
  <c r="M174" i="40"/>
  <c r="L174" i="40"/>
  <c r="K174" i="40"/>
  <c r="J174" i="40"/>
  <c r="I174" i="40"/>
  <c r="H174" i="40"/>
  <c r="G174" i="40"/>
  <c r="F174" i="40"/>
  <c r="E174" i="40"/>
  <c r="D174" i="40"/>
  <c r="U173" i="40"/>
  <c r="T173" i="40"/>
  <c r="S173" i="40"/>
  <c r="R173" i="40"/>
  <c r="Q173" i="40"/>
  <c r="P173" i="40"/>
  <c r="O173" i="40"/>
  <c r="N173" i="40"/>
  <c r="M173" i="40"/>
  <c r="L173" i="40"/>
  <c r="K173" i="40"/>
  <c r="J173" i="40"/>
  <c r="I173" i="40"/>
  <c r="H173" i="40"/>
  <c r="G173" i="40"/>
  <c r="F173" i="40"/>
  <c r="E173" i="40"/>
  <c r="D173" i="40"/>
  <c r="Y131" i="40" s="1"/>
  <c r="T172" i="40"/>
  <c r="S172" i="40"/>
  <c r="R172" i="40"/>
  <c r="Q172" i="40"/>
  <c r="P172" i="40"/>
  <c r="O172" i="40"/>
  <c r="N172" i="40"/>
  <c r="M172" i="40"/>
  <c r="L172" i="40"/>
  <c r="K172" i="40"/>
  <c r="J172" i="40"/>
  <c r="I172" i="40"/>
  <c r="H172" i="40"/>
  <c r="G172" i="40"/>
  <c r="F172" i="40"/>
  <c r="E172" i="40"/>
  <c r="D172" i="40"/>
  <c r="U171" i="40"/>
  <c r="T171" i="40"/>
  <c r="S171" i="40"/>
  <c r="R171" i="40"/>
  <c r="Q171" i="40"/>
  <c r="P171" i="40"/>
  <c r="O171" i="40"/>
  <c r="N171" i="40"/>
  <c r="M171" i="40"/>
  <c r="L171" i="40"/>
  <c r="K171" i="40"/>
  <c r="J171" i="40"/>
  <c r="I171" i="40"/>
  <c r="H171" i="40"/>
  <c r="G171" i="40"/>
  <c r="F171" i="40"/>
  <c r="E171" i="40"/>
  <c r="D171" i="40"/>
  <c r="U170" i="40"/>
  <c r="T170" i="40"/>
  <c r="S170" i="40"/>
  <c r="R170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U169" i="40"/>
  <c r="T169" i="40"/>
  <c r="S169" i="40"/>
  <c r="R169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T168" i="40"/>
  <c r="S168" i="40"/>
  <c r="R168" i="40"/>
  <c r="Q168" i="40"/>
  <c r="P168" i="40"/>
  <c r="O168" i="40"/>
  <c r="N168" i="40"/>
  <c r="M168" i="40"/>
  <c r="L168" i="40"/>
  <c r="K168" i="40"/>
  <c r="J168" i="40"/>
  <c r="I168" i="40"/>
  <c r="H168" i="40"/>
  <c r="G168" i="40"/>
  <c r="F168" i="40"/>
  <c r="E168" i="40"/>
  <c r="D168" i="40"/>
  <c r="U167" i="40"/>
  <c r="T167" i="40"/>
  <c r="S167" i="40"/>
  <c r="R167" i="40"/>
  <c r="Q167" i="40"/>
  <c r="P167" i="40"/>
  <c r="O167" i="40"/>
  <c r="N167" i="40"/>
  <c r="M167" i="40"/>
  <c r="L167" i="40"/>
  <c r="K167" i="40"/>
  <c r="J167" i="40"/>
  <c r="I167" i="40"/>
  <c r="H167" i="40"/>
  <c r="G167" i="40"/>
  <c r="F167" i="40"/>
  <c r="E167" i="40"/>
  <c r="D167" i="40"/>
  <c r="U166" i="40"/>
  <c r="T166" i="40"/>
  <c r="S166" i="40"/>
  <c r="R166" i="40"/>
  <c r="Q166" i="40"/>
  <c r="P166" i="40"/>
  <c r="O166" i="40"/>
  <c r="N166" i="40"/>
  <c r="M166" i="40"/>
  <c r="L166" i="40"/>
  <c r="K166" i="40"/>
  <c r="J166" i="40"/>
  <c r="I166" i="40"/>
  <c r="H166" i="40"/>
  <c r="G166" i="40"/>
  <c r="F166" i="40"/>
  <c r="E166" i="40"/>
  <c r="D166" i="40"/>
  <c r="U165" i="40"/>
  <c r="T165" i="40"/>
  <c r="S165" i="40"/>
  <c r="R165" i="40"/>
  <c r="Q165" i="40"/>
  <c r="P165" i="40"/>
  <c r="O165" i="40"/>
  <c r="N165" i="40"/>
  <c r="M165" i="40"/>
  <c r="L165" i="40"/>
  <c r="K165" i="40"/>
  <c r="J165" i="40"/>
  <c r="I165" i="40"/>
  <c r="H165" i="40"/>
  <c r="G165" i="40"/>
  <c r="F165" i="40"/>
  <c r="E165" i="40"/>
  <c r="D165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G164" i="40"/>
  <c r="F164" i="40"/>
  <c r="E164" i="40"/>
  <c r="D164" i="40"/>
  <c r="U163" i="40"/>
  <c r="T163" i="40"/>
  <c r="S163" i="40"/>
  <c r="R163" i="40"/>
  <c r="Q163" i="40"/>
  <c r="P163" i="40"/>
  <c r="O163" i="40"/>
  <c r="N163" i="40"/>
  <c r="M163" i="40"/>
  <c r="L163" i="40"/>
  <c r="K163" i="40"/>
  <c r="J163" i="40"/>
  <c r="I163" i="40"/>
  <c r="H163" i="40"/>
  <c r="G163" i="40"/>
  <c r="F163" i="40"/>
  <c r="E163" i="40"/>
  <c r="D163" i="40"/>
  <c r="U162" i="40"/>
  <c r="T162" i="40"/>
  <c r="S162" i="40"/>
  <c r="R162" i="40"/>
  <c r="Q162" i="40"/>
  <c r="P162" i="40"/>
  <c r="O162" i="40"/>
  <c r="N162" i="40"/>
  <c r="M162" i="40"/>
  <c r="L162" i="40"/>
  <c r="K162" i="40"/>
  <c r="J162" i="40"/>
  <c r="I162" i="40"/>
  <c r="H162" i="40"/>
  <c r="G162" i="40"/>
  <c r="F162" i="40"/>
  <c r="E162" i="40"/>
  <c r="D162" i="40"/>
  <c r="U161" i="40"/>
  <c r="T161" i="40"/>
  <c r="S161" i="40"/>
  <c r="R161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E161" i="40"/>
  <c r="D161" i="40"/>
  <c r="T160" i="40"/>
  <c r="S160" i="40"/>
  <c r="R160" i="40"/>
  <c r="Q160" i="40"/>
  <c r="P160" i="40"/>
  <c r="O160" i="40"/>
  <c r="N160" i="40"/>
  <c r="M160" i="40"/>
  <c r="L160" i="40"/>
  <c r="K160" i="40"/>
  <c r="J160" i="40"/>
  <c r="I160" i="40"/>
  <c r="H160" i="40"/>
  <c r="G160" i="40"/>
  <c r="F160" i="40"/>
  <c r="E160" i="40"/>
  <c r="D160" i="40"/>
  <c r="U159" i="40"/>
  <c r="T159" i="40"/>
  <c r="S159" i="40"/>
  <c r="R159" i="40"/>
  <c r="Q159" i="40"/>
  <c r="P159" i="40"/>
  <c r="O159" i="40"/>
  <c r="N159" i="40"/>
  <c r="M159" i="40"/>
  <c r="L159" i="40"/>
  <c r="K159" i="40"/>
  <c r="J159" i="40"/>
  <c r="I159" i="40"/>
  <c r="H159" i="40"/>
  <c r="G159" i="40"/>
  <c r="F159" i="40"/>
  <c r="E159" i="40"/>
  <c r="D159" i="40"/>
  <c r="U158" i="40"/>
  <c r="T158" i="40"/>
  <c r="S158" i="40"/>
  <c r="R158" i="40"/>
  <c r="Q158" i="40"/>
  <c r="P158" i="40"/>
  <c r="O158" i="40"/>
  <c r="N158" i="40"/>
  <c r="M158" i="40"/>
  <c r="L158" i="40"/>
  <c r="K158" i="40"/>
  <c r="J158" i="40"/>
  <c r="I158" i="40"/>
  <c r="H158" i="40"/>
  <c r="G158" i="40"/>
  <c r="F158" i="40"/>
  <c r="E158" i="40"/>
  <c r="D158" i="40"/>
  <c r="U157" i="40"/>
  <c r="T157" i="40"/>
  <c r="S157" i="40"/>
  <c r="R157" i="40"/>
  <c r="Q157" i="40"/>
  <c r="P157" i="40"/>
  <c r="O157" i="40"/>
  <c r="N157" i="40"/>
  <c r="M157" i="40"/>
  <c r="L157" i="40"/>
  <c r="K157" i="40"/>
  <c r="J157" i="40"/>
  <c r="I157" i="40"/>
  <c r="H157" i="40"/>
  <c r="G157" i="40"/>
  <c r="F157" i="40"/>
  <c r="E157" i="40"/>
  <c r="D157" i="40"/>
  <c r="T156" i="40"/>
  <c r="S156" i="40"/>
  <c r="R156" i="40"/>
  <c r="Q156" i="40"/>
  <c r="P156" i="40"/>
  <c r="O156" i="40"/>
  <c r="N156" i="40"/>
  <c r="M156" i="40"/>
  <c r="L156" i="40"/>
  <c r="K156" i="40"/>
  <c r="J156" i="40"/>
  <c r="I156" i="40"/>
  <c r="H156" i="40"/>
  <c r="G156" i="40"/>
  <c r="F156" i="40"/>
  <c r="E156" i="40"/>
  <c r="D156" i="40"/>
  <c r="U155" i="40"/>
  <c r="T155" i="40"/>
  <c r="S155" i="40"/>
  <c r="R155" i="40"/>
  <c r="Q155" i="40"/>
  <c r="P155" i="40"/>
  <c r="O155" i="40"/>
  <c r="N155" i="40"/>
  <c r="M155" i="40"/>
  <c r="L155" i="40"/>
  <c r="K155" i="40"/>
  <c r="J155" i="40"/>
  <c r="I155" i="40"/>
  <c r="H155" i="40"/>
  <c r="G155" i="40"/>
  <c r="F155" i="40"/>
  <c r="E155" i="40"/>
  <c r="D155" i="40"/>
  <c r="U154" i="40"/>
  <c r="T154" i="40"/>
  <c r="S154" i="40"/>
  <c r="R154" i="40"/>
  <c r="Q154" i="40"/>
  <c r="P154" i="40"/>
  <c r="O154" i="40"/>
  <c r="N154" i="40"/>
  <c r="M154" i="40"/>
  <c r="L154" i="40"/>
  <c r="K154" i="40"/>
  <c r="J154" i="40"/>
  <c r="I154" i="40"/>
  <c r="H154" i="40"/>
  <c r="G154" i="40"/>
  <c r="F154" i="40"/>
  <c r="E154" i="40"/>
  <c r="D154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E153" i="40"/>
  <c r="D153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E152" i="40"/>
  <c r="D152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E151" i="40"/>
  <c r="D151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U147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U146" i="40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U145" i="40"/>
  <c r="T145" i="40"/>
  <c r="S145" i="40"/>
  <c r="R145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E145" i="40"/>
  <c r="D145" i="40"/>
  <c r="T144" i="40"/>
  <c r="S144" i="40"/>
  <c r="R144" i="40"/>
  <c r="Q144" i="40"/>
  <c r="P144" i="40"/>
  <c r="O144" i="40"/>
  <c r="N144" i="40"/>
  <c r="M144" i="40"/>
  <c r="L144" i="40"/>
  <c r="K144" i="40"/>
  <c r="J144" i="40"/>
  <c r="I144" i="40"/>
  <c r="H144" i="40"/>
  <c r="G144" i="40"/>
  <c r="F144" i="40"/>
  <c r="E144" i="40"/>
  <c r="D144" i="40"/>
  <c r="Z88" i="43"/>
  <c r="Z86" i="43"/>
  <c r="Z85" i="43"/>
  <c r="Z84" i="43"/>
  <c r="Z83" i="43"/>
  <c r="Z82" i="43"/>
  <c r="Z81" i="43"/>
  <c r="Z80" i="43"/>
  <c r="Z79" i="43"/>
  <c r="Z78" i="43"/>
  <c r="Z77" i="43"/>
  <c r="Z76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Z63" i="43"/>
  <c r="Z62" i="43"/>
  <c r="Z61" i="43"/>
  <c r="Z60" i="43"/>
  <c r="Z59" i="43"/>
  <c r="Z58" i="43"/>
  <c r="Z57" i="43"/>
  <c r="Z56" i="43"/>
  <c r="Z55" i="43"/>
  <c r="X88" i="43"/>
  <c r="D39" i="35" s="1"/>
  <c r="X86" i="43"/>
  <c r="D37" i="35" s="1"/>
  <c r="X85" i="43"/>
  <c r="D36" i="35" s="1"/>
  <c r="X84" i="43"/>
  <c r="D35" i="35" s="1"/>
  <c r="X83" i="43"/>
  <c r="D34" i="35" s="1"/>
  <c r="X82" i="43"/>
  <c r="D33" i="35" s="1"/>
  <c r="X81" i="43"/>
  <c r="D32" i="35" s="1"/>
  <c r="X80" i="43"/>
  <c r="D31" i="35" s="1"/>
  <c r="X79" i="43"/>
  <c r="D30" i="35" s="1"/>
  <c r="X78" i="43"/>
  <c r="D29" i="35" s="1"/>
  <c r="X77" i="43"/>
  <c r="D28" i="35" s="1"/>
  <c r="X76" i="43"/>
  <c r="D27" i="35" s="1"/>
  <c r="X75" i="43"/>
  <c r="D26" i="35" s="1"/>
  <c r="X74" i="43"/>
  <c r="D25" i="35" s="1"/>
  <c r="X73" i="43"/>
  <c r="D24" i="35" s="1"/>
  <c r="X72" i="43"/>
  <c r="D23" i="35" s="1"/>
  <c r="X71" i="43"/>
  <c r="D22" i="35" s="1"/>
  <c r="X70" i="43"/>
  <c r="D21" i="35" s="1"/>
  <c r="X69" i="43"/>
  <c r="D20" i="35" s="1"/>
  <c r="X68" i="43"/>
  <c r="D19" i="35" s="1"/>
  <c r="X67" i="43"/>
  <c r="D18" i="35" s="1"/>
  <c r="X66" i="43"/>
  <c r="D17" i="35" s="1"/>
  <c r="X65" i="43"/>
  <c r="D16" i="35" s="1"/>
  <c r="X64" i="43"/>
  <c r="D15" i="35" s="1"/>
  <c r="X63" i="43"/>
  <c r="D14" i="35" s="1"/>
  <c r="X62" i="43"/>
  <c r="D13" i="35" s="1"/>
  <c r="X61" i="43"/>
  <c r="D12" i="35" s="1"/>
  <c r="X60" i="43"/>
  <c r="D11" i="35" s="1"/>
  <c r="X59" i="43"/>
  <c r="D10" i="35" s="1"/>
  <c r="X58" i="43"/>
  <c r="D9" i="35" s="1"/>
  <c r="X57" i="43"/>
  <c r="D8" i="35" s="1"/>
  <c r="X56" i="43"/>
  <c r="D7" i="35" s="1"/>
  <c r="X55" i="43"/>
  <c r="D6" i="35" s="1"/>
  <c r="W88" i="43"/>
  <c r="W86" i="43"/>
  <c r="W85" i="43"/>
  <c r="W84" i="43"/>
  <c r="W83" i="43"/>
  <c r="W82" i="43"/>
  <c r="W81" i="43"/>
  <c r="W80" i="43"/>
  <c r="W79" i="43"/>
  <c r="W78" i="43"/>
  <c r="W77" i="43"/>
  <c r="W76" i="43"/>
  <c r="W75" i="43"/>
  <c r="W74" i="43"/>
  <c r="W73" i="43"/>
  <c r="W72" i="43"/>
  <c r="W71" i="43"/>
  <c r="W70" i="43"/>
  <c r="W69" i="43"/>
  <c r="W68" i="43"/>
  <c r="W67" i="43"/>
  <c r="W66" i="43"/>
  <c r="W65" i="43"/>
  <c r="W64" i="43"/>
  <c r="W63" i="43"/>
  <c r="W62" i="43"/>
  <c r="W61" i="43"/>
  <c r="W60" i="43"/>
  <c r="W59" i="43"/>
  <c r="W58" i="43"/>
  <c r="W57" i="43"/>
  <c r="W56" i="43"/>
  <c r="W55" i="43"/>
  <c r="S132" i="43"/>
  <c r="R132" i="43"/>
  <c r="Q132" i="43"/>
  <c r="P132" i="43"/>
  <c r="O132" i="43"/>
  <c r="N132" i="43"/>
  <c r="M132" i="43"/>
  <c r="L132" i="43"/>
  <c r="K132" i="43"/>
  <c r="J132" i="43"/>
  <c r="I132" i="43"/>
  <c r="H132" i="43"/>
  <c r="G132" i="43"/>
  <c r="F132" i="43"/>
  <c r="E132" i="43"/>
  <c r="D132" i="43"/>
  <c r="Y90" i="43" s="1"/>
  <c r="S131" i="43"/>
  <c r="R131" i="43"/>
  <c r="Q131" i="43"/>
  <c r="P131" i="43"/>
  <c r="O131" i="43"/>
  <c r="N131" i="43"/>
  <c r="M131" i="43"/>
  <c r="L131" i="43"/>
  <c r="K131" i="43"/>
  <c r="J131" i="43"/>
  <c r="I131" i="43"/>
  <c r="H131" i="43"/>
  <c r="G131" i="43"/>
  <c r="F131" i="43"/>
  <c r="E131" i="43"/>
  <c r="D131" i="43"/>
  <c r="U130" i="43"/>
  <c r="T130" i="43"/>
  <c r="S130" i="43"/>
  <c r="R130" i="43"/>
  <c r="Q130" i="43"/>
  <c r="P130" i="43"/>
  <c r="O130" i="43"/>
  <c r="N130" i="43"/>
  <c r="M130" i="43"/>
  <c r="L130" i="43"/>
  <c r="K130" i="43"/>
  <c r="J130" i="43"/>
  <c r="I130" i="43"/>
  <c r="H130" i="43"/>
  <c r="G130" i="43"/>
  <c r="F130" i="43"/>
  <c r="E130" i="43"/>
  <c r="D130" i="43"/>
  <c r="S129" i="43"/>
  <c r="R129" i="43"/>
  <c r="Q129" i="43"/>
  <c r="P129" i="43"/>
  <c r="O129" i="43"/>
  <c r="N129" i="43"/>
  <c r="M129" i="43"/>
  <c r="L129" i="43"/>
  <c r="K129" i="43"/>
  <c r="J129" i="43"/>
  <c r="I129" i="43"/>
  <c r="H129" i="43"/>
  <c r="G129" i="43"/>
  <c r="F129" i="43"/>
  <c r="E129" i="43"/>
  <c r="D129" i="43"/>
  <c r="U128" i="43"/>
  <c r="T128" i="43"/>
  <c r="S128" i="43"/>
  <c r="R128" i="43"/>
  <c r="Q128" i="43"/>
  <c r="P128" i="43"/>
  <c r="O128" i="43"/>
  <c r="N128" i="43"/>
  <c r="M128" i="43"/>
  <c r="L128" i="43"/>
  <c r="K128" i="43"/>
  <c r="J128" i="43"/>
  <c r="I128" i="43"/>
  <c r="H128" i="43"/>
  <c r="G128" i="43"/>
  <c r="F128" i="43"/>
  <c r="E128" i="43"/>
  <c r="D128" i="43"/>
  <c r="U127" i="43"/>
  <c r="T127" i="43"/>
  <c r="S127" i="43"/>
  <c r="R127" i="43"/>
  <c r="Q127" i="43"/>
  <c r="P127" i="43"/>
  <c r="O127" i="43"/>
  <c r="N127" i="43"/>
  <c r="M127" i="43"/>
  <c r="L127" i="43"/>
  <c r="K127" i="43"/>
  <c r="J127" i="43"/>
  <c r="I127" i="43"/>
  <c r="H127" i="43"/>
  <c r="G127" i="43"/>
  <c r="F127" i="43"/>
  <c r="E127" i="43"/>
  <c r="D127" i="43"/>
  <c r="U126" i="43"/>
  <c r="T126" i="43"/>
  <c r="S126" i="43"/>
  <c r="R126" i="43"/>
  <c r="Q126" i="43"/>
  <c r="P126" i="43"/>
  <c r="O126" i="43"/>
  <c r="N126" i="43"/>
  <c r="M126" i="43"/>
  <c r="L126" i="43"/>
  <c r="K126" i="43"/>
  <c r="J126" i="43"/>
  <c r="I126" i="43"/>
  <c r="H126" i="43"/>
  <c r="G126" i="43"/>
  <c r="F126" i="43"/>
  <c r="E126" i="43"/>
  <c r="D126" i="43"/>
  <c r="U125" i="43"/>
  <c r="T125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G125" i="43"/>
  <c r="F125" i="43"/>
  <c r="E125" i="43"/>
  <c r="D125" i="43"/>
  <c r="U124" i="43"/>
  <c r="T124" i="43"/>
  <c r="S124" i="43"/>
  <c r="R124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E124" i="43"/>
  <c r="D124" i="43"/>
  <c r="U123" i="43"/>
  <c r="T123" i="43"/>
  <c r="S123" i="43"/>
  <c r="R123" i="43"/>
  <c r="Q123" i="43"/>
  <c r="P123" i="43"/>
  <c r="O123" i="43"/>
  <c r="N123" i="43"/>
  <c r="M123" i="43"/>
  <c r="L123" i="43"/>
  <c r="K123" i="43"/>
  <c r="J123" i="43"/>
  <c r="I123" i="43"/>
  <c r="H123" i="43"/>
  <c r="G123" i="43"/>
  <c r="F123" i="43"/>
  <c r="E123" i="43"/>
  <c r="D123" i="43"/>
  <c r="U122" i="43"/>
  <c r="T122" i="43"/>
  <c r="S122" i="43"/>
  <c r="R122" i="43"/>
  <c r="Q122" i="43"/>
  <c r="P122" i="43"/>
  <c r="O122" i="43"/>
  <c r="N122" i="43"/>
  <c r="M122" i="43"/>
  <c r="L122" i="43"/>
  <c r="K122" i="43"/>
  <c r="J122" i="43"/>
  <c r="I122" i="43"/>
  <c r="H122" i="43"/>
  <c r="G122" i="43"/>
  <c r="F122" i="43"/>
  <c r="E122" i="43"/>
  <c r="D122" i="43"/>
  <c r="U121" i="43"/>
  <c r="T121" i="43"/>
  <c r="S121" i="43"/>
  <c r="R121" i="43"/>
  <c r="Q121" i="43"/>
  <c r="P121" i="43"/>
  <c r="O121" i="43"/>
  <c r="N121" i="43"/>
  <c r="M121" i="43"/>
  <c r="L121" i="43"/>
  <c r="K121" i="43"/>
  <c r="J121" i="43"/>
  <c r="I121" i="43"/>
  <c r="H121" i="43"/>
  <c r="G121" i="43"/>
  <c r="F121" i="43"/>
  <c r="E121" i="43"/>
  <c r="D121" i="43"/>
  <c r="U120" i="43"/>
  <c r="T120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G120" i="43"/>
  <c r="F120" i="43"/>
  <c r="E120" i="43"/>
  <c r="D120" i="43"/>
  <c r="U119" i="43"/>
  <c r="T119" i="43"/>
  <c r="S119" i="43"/>
  <c r="R119" i="43"/>
  <c r="Q119" i="43"/>
  <c r="P119" i="43"/>
  <c r="O119" i="43"/>
  <c r="N119" i="43"/>
  <c r="M119" i="43"/>
  <c r="L119" i="43"/>
  <c r="K119" i="43"/>
  <c r="J119" i="43"/>
  <c r="I119" i="43"/>
  <c r="H119" i="43"/>
  <c r="G119" i="43"/>
  <c r="F119" i="43"/>
  <c r="E119" i="43"/>
  <c r="D119" i="43"/>
  <c r="U118" i="43"/>
  <c r="T118" i="43"/>
  <c r="S118" i="43"/>
  <c r="R118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E118" i="43"/>
  <c r="D118" i="43"/>
  <c r="U117" i="43"/>
  <c r="T117" i="43"/>
  <c r="S117" i="43"/>
  <c r="R117" i="43"/>
  <c r="Q117" i="43"/>
  <c r="P117" i="43"/>
  <c r="O117" i="43"/>
  <c r="N117" i="43"/>
  <c r="M117" i="43"/>
  <c r="L117" i="43"/>
  <c r="K117" i="43"/>
  <c r="J117" i="43"/>
  <c r="I117" i="43"/>
  <c r="H117" i="43"/>
  <c r="G117" i="43"/>
  <c r="F117" i="43"/>
  <c r="E117" i="43"/>
  <c r="D117" i="43"/>
  <c r="U116" i="43"/>
  <c r="T116" i="43"/>
  <c r="S116" i="43"/>
  <c r="R116" i="43"/>
  <c r="Q116" i="43"/>
  <c r="P116" i="43"/>
  <c r="O116" i="43"/>
  <c r="N116" i="43"/>
  <c r="M116" i="43"/>
  <c r="L116" i="43"/>
  <c r="K116" i="43"/>
  <c r="J116" i="43"/>
  <c r="I116" i="43"/>
  <c r="H116" i="43"/>
  <c r="G116" i="43"/>
  <c r="F116" i="43"/>
  <c r="E116" i="43"/>
  <c r="D116" i="43"/>
  <c r="U115" i="43"/>
  <c r="T115" i="43"/>
  <c r="S115" i="43"/>
  <c r="R115" i="43"/>
  <c r="Q115" i="43"/>
  <c r="P115" i="43"/>
  <c r="O115" i="43"/>
  <c r="N115" i="43"/>
  <c r="M115" i="43"/>
  <c r="L115" i="43"/>
  <c r="K115" i="43"/>
  <c r="J115" i="43"/>
  <c r="I115" i="43"/>
  <c r="H115" i="43"/>
  <c r="G115" i="43"/>
  <c r="F115" i="43"/>
  <c r="E115" i="43"/>
  <c r="D115" i="43"/>
  <c r="U114" i="43"/>
  <c r="T114" i="43"/>
  <c r="S114" i="43"/>
  <c r="R114" i="43"/>
  <c r="Q114" i="43"/>
  <c r="P114" i="43"/>
  <c r="O114" i="43"/>
  <c r="N114" i="43"/>
  <c r="M114" i="43"/>
  <c r="L114" i="43"/>
  <c r="K114" i="43"/>
  <c r="J114" i="43"/>
  <c r="I114" i="43"/>
  <c r="H114" i="43"/>
  <c r="G114" i="43"/>
  <c r="F114" i="43"/>
  <c r="E114" i="43"/>
  <c r="D114" i="43"/>
  <c r="U113" i="43"/>
  <c r="T113" i="43"/>
  <c r="S113" i="43"/>
  <c r="R113" i="43"/>
  <c r="Q113" i="43"/>
  <c r="P113" i="43"/>
  <c r="O113" i="43"/>
  <c r="N113" i="43"/>
  <c r="M113" i="43"/>
  <c r="L113" i="43"/>
  <c r="K113" i="43"/>
  <c r="J113" i="43"/>
  <c r="I113" i="43"/>
  <c r="H113" i="43"/>
  <c r="G113" i="43"/>
  <c r="F113" i="43"/>
  <c r="E113" i="43"/>
  <c r="D113" i="43"/>
  <c r="U112" i="43"/>
  <c r="T112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E112" i="43"/>
  <c r="D112" i="43"/>
  <c r="U111" i="43"/>
  <c r="T111" i="43"/>
  <c r="S111" i="43"/>
  <c r="R111" i="43"/>
  <c r="Q111" i="43"/>
  <c r="P111" i="43"/>
  <c r="O111" i="43"/>
  <c r="N111" i="43"/>
  <c r="M111" i="43"/>
  <c r="L111" i="43"/>
  <c r="K111" i="43"/>
  <c r="J111" i="43"/>
  <c r="I111" i="43"/>
  <c r="H111" i="43"/>
  <c r="G111" i="43"/>
  <c r="F111" i="43"/>
  <c r="E111" i="43"/>
  <c r="D111" i="43"/>
  <c r="U110" i="43"/>
  <c r="T110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D110" i="43"/>
  <c r="U109" i="43"/>
  <c r="T109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D109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D108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D107" i="43"/>
  <c r="U106" i="43"/>
  <c r="T106" i="43"/>
  <c r="S106" i="43"/>
  <c r="R106" i="43"/>
  <c r="Q106" i="43"/>
  <c r="P106" i="43"/>
  <c r="O106" i="43"/>
  <c r="N106" i="43"/>
  <c r="M106" i="43"/>
  <c r="L106" i="43"/>
  <c r="K106" i="43"/>
  <c r="J106" i="43"/>
  <c r="I106" i="43"/>
  <c r="H106" i="43"/>
  <c r="G106" i="43"/>
  <c r="F106" i="43"/>
  <c r="E106" i="43"/>
  <c r="D106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D105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D104" i="43"/>
  <c r="U103" i="43"/>
  <c r="T103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E103" i="43"/>
  <c r="D103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D102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D101" i="43"/>
  <c r="U100" i="43"/>
  <c r="T100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D100" i="43"/>
  <c r="U99" i="43"/>
  <c r="T99" i="43"/>
  <c r="S99" i="43"/>
  <c r="R99" i="43"/>
  <c r="Q99" i="43"/>
  <c r="P99" i="43"/>
  <c r="O99" i="43"/>
  <c r="N99" i="43"/>
  <c r="M99" i="43"/>
  <c r="L99" i="43"/>
  <c r="K99" i="43"/>
  <c r="J99" i="43"/>
  <c r="I99" i="43"/>
  <c r="H99" i="43"/>
  <c r="G99" i="43"/>
  <c r="F99" i="43"/>
  <c r="E99" i="43"/>
  <c r="D99" i="43"/>
  <c r="U98" i="43"/>
  <c r="T98" i="43"/>
  <c r="S98" i="43"/>
  <c r="R98" i="43"/>
  <c r="Q98" i="43"/>
  <c r="P98" i="43"/>
  <c r="O98" i="43"/>
  <c r="N98" i="43"/>
  <c r="M98" i="43"/>
  <c r="L98" i="43"/>
  <c r="K98" i="43"/>
  <c r="J98" i="43"/>
  <c r="I98" i="43"/>
  <c r="H98" i="43"/>
  <c r="G98" i="43"/>
  <c r="F98" i="43"/>
  <c r="E98" i="43"/>
  <c r="D98" i="43"/>
  <c r="U97" i="43"/>
  <c r="T97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D97" i="43"/>
  <c r="Y55" i="43" l="1"/>
  <c r="Y57" i="43"/>
  <c r="Y59" i="43"/>
  <c r="Y61" i="43"/>
  <c r="Y63" i="43"/>
  <c r="Y65" i="43"/>
  <c r="Y67" i="43"/>
  <c r="Y69" i="43"/>
  <c r="Y71" i="43"/>
  <c r="Y73" i="43"/>
  <c r="Y75" i="43"/>
  <c r="Y77" i="43"/>
  <c r="Y79" i="43"/>
  <c r="Y81" i="43"/>
  <c r="Y83" i="43"/>
  <c r="Y85" i="43"/>
  <c r="Y88" i="43"/>
  <c r="Y58" i="43"/>
  <c r="Y60" i="43"/>
  <c r="Y62" i="43"/>
  <c r="Y64" i="43"/>
  <c r="Y66" i="43"/>
  <c r="Y68" i="43"/>
  <c r="Y70" i="43"/>
  <c r="Y72" i="43"/>
  <c r="Y74" i="43"/>
  <c r="Y76" i="43"/>
  <c r="Y78" i="43"/>
  <c r="Y80" i="43"/>
  <c r="Y82" i="43"/>
  <c r="Y84" i="43"/>
  <c r="Y86" i="43"/>
  <c r="Y56" i="43"/>
  <c r="Y102" i="40"/>
  <c r="Y107" i="40"/>
  <c r="Y109" i="40"/>
  <c r="Y116" i="40"/>
  <c r="Y118" i="40"/>
  <c r="Y123" i="40"/>
  <c r="Y125" i="40"/>
  <c r="Y132" i="40"/>
  <c r="Y103" i="40"/>
  <c r="Y105" i="40"/>
  <c r="Y112" i="40"/>
  <c r="Y114" i="40"/>
  <c r="Y119" i="40"/>
  <c r="Y121" i="40"/>
  <c r="Y128" i="40"/>
  <c r="Y130" i="40"/>
  <c r="Y108" i="40"/>
  <c r="Y110" i="40"/>
  <c r="Y115" i="40"/>
  <c r="Y117" i="40"/>
  <c r="Y124" i="40"/>
  <c r="Y126" i="40"/>
  <c r="Y104" i="40"/>
  <c r="Y106" i="40"/>
  <c r="Y111" i="40"/>
  <c r="Y113" i="40"/>
  <c r="Y120" i="40"/>
  <c r="Y122" i="40"/>
  <c r="Y127" i="40"/>
  <c r="Y129" i="40"/>
  <c r="Y136" i="40"/>
  <c r="E34" i="25"/>
  <c r="E29" i="25"/>
  <c r="E28" i="25"/>
  <c r="E27" i="25"/>
  <c r="E25" i="25"/>
  <c r="E22" i="25"/>
  <c r="E20" i="25"/>
  <c r="E17" i="25"/>
  <c r="E16" i="25"/>
  <c r="E10" i="25"/>
  <c r="E9" i="25"/>
  <c r="E33" i="25" l="1"/>
  <c r="E32" i="25"/>
  <c r="E31" i="25"/>
  <c r="E30" i="25"/>
  <c r="E26" i="25"/>
  <c r="E24" i="25"/>
  <c r="E23" i="25"/>
  <c r="E21" i="25"/>
  <c r="E19" i="25"/>
  <c r="E18" i="25"/>
  <c r="E15" i="25"/>
  <c r="E14" i="25"/>
  <c r="E13" i="25"/>
  <c r="E12" i="25"/>
  <c r="E11" i="25"/>
  <c r="E8" i="25"/>
  <c r="E7" i="25"/>
  <c r="E6" i="25"/>
  <c r="G41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21" i="41"/>
  <c r="D11" i="30" s="1"/>
  <c r="D21" i="41"/>
  <c r="E11" i="30" s="1"/>
  <c r="E21" i="41"/>
  <c r="F11" i="30" s="1"/>
  <c r="F21" i="41"/>
  <c r="G11" i="30" s="1"/>
  <c r="G21" i="41"/>
  <c r="H11" i="30" s="1"/>
  <c r="H21" i="41"/>
  <c r="I11" i="30" s="1"/>
  <c r="I21" i="41"/>
  <c r="J11" i="30" s="1"/>
  <c r="J21" i="41"/>
  <c r="K11" i="30" s="1"/>
  <c r="K21" i="41"/>
  <c r="L11" i="30" s="1"/>
  <c r="L21" i="41"/>
  <c r="M11" i="30" s="1"/>
  <c r="M21" i="41"/>
  <c r="N11" i="30" s="1"/>
  <c r="N21" i="41"/>
  <c r="O11" i="30" s="1"/>
  <c r="O21" i="41"/>
  <c r="P11" i="30" s="1"/>
  <c r="P21" i="41"/>
  <c r="Q11" i="30" s="1"/>
  <c r="Q21" i="41"/>
  <c r="R11" i="30" s="1"/>
  <c r="R21" i="41"/>
  <c r="S11" i="30" s="1"/>
  <c r="S21" i="41"/>
  <c r="T11" i="30" s="1"/>
  <c r="T21" i="41"/>
  <c r="U11" i="30" s="1"/>
  <c r="U21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U129" i="43" l="1"/>
  <c r="Z87" i="43"/>
  <c r="X87" i="43"/>
  <c r="D38" i="35" s="1"/>
  <c r="W87" i="43"/>
  <c r="T129" i="43"/>
  <c r="Y87" i="43" s="1"/>
  <c r="Z89" i="43"/>
  <c r="X89" i="43"/>
  <c r="D40" i="35" s="1"/>
  <c r="W89" i="43"/>
  <c r="U131" i="43"/>
  <c r="T131" i="43"/>
  <c r="Y89" i="43" s="1"/>
  <c r="Z90" i="43"/>
  <c r="X90" i="43"/>
  <c r="W90" i="43"/>
  <c r="U132" i="43"/>
  <c r="T132" i="43"/>
  <c r="H7" i="25"/>
  <c r="H11" i="25"/>
  <c r="H15" i="25"/>
  <c r="H19" i="25"/>
  <c r="H23" i="25"/>
  <c r="H27" i="25"/>
  <c r="H31" i="25"/>
  <c r="H35" i="25"/>
  <c r="H39" i="25"/>
  <c r="H10" i="25"/>
  <c r="H14" i="25"/>
  <c r="H18" i="25"/>
  <c r="H22" i="25"/>
  <c r="H26" i="25"/>
  <c r="H30" i="25"/>
  <c r="H34" i="25"/>
  <c r="H38" i="25"/>
  <c r="H8" i="25"/>
  <c r="H12" i="25"/>
  <c r="H16" i="25"/>
  <c r="H20" i="25"/>
  <c r="H24" i="25"/>
  <c r="H28" i="25"/>
  <c r="H32" i="25"/>
  <c r="H36" i="25"/>
  <c r="H40" i="25"/>
  <c r="H9" i="25"/>
  <c r="H13" i="25"/>
  <c r="H17" i="25"/>
  <c r="H21" i="25"/>
  <c r="H25" i="25"/>
  <c r="H29" i="25"/>
  <c r="H33" i="25"/>
  <c r="H37" i="25"/>
  <c r="H41" i="25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</calcChain>
</file>

<file path=xl/sharedStrings.xml><?xml version="1.0" encoding="utf-8"?>
<sst xmlns="http://schemas.openxmlformats.org/spreadsheetml/2006/main" count="2250" uniqueCount="200">
  <si>
    <t>(tonnes per capita)</t>
  </si>
  <si>
    <t>DMC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</si>
  <si>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</si>
  <si>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</si>
  <si>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</si>
  <si>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</si>
  <si>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</si>
  <si>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</si>
  <si>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</si>
  <si>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</si>
  <si>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</si>
  <si>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</si>
  <si>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</si>
  <si>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</si>
  <si>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</si>
  <si>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</si>
  <si>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</si>
  <si>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</si>
  <si>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</si>
  <si>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</si>
  <si>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</si>
  <si>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</si>
  <si>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</si>
  <si>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</si>
  <si>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</si>
  <si>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</si>
  <si>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</si>
  <si>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</si>
  <si>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DMC per capita</t>
  </si>
  <si>
    <r>
      <t>GDP</t>
    </r>
    <r>
      <rPr>
        <b/>
        <vertAlign val="subscript"/>
        <sz val="9"/>
        <color indexed="8"/>
        <rFont val="Arial"/>
        <family val="2"/>
      </rPr>
      <t>PPS</t>
    </r>
    <r>
      <rPr>
        <b/>
        <sz val="9"/>
        <color indexed="8"/>
        <rFont val="Arial"/>
        <family val="2"/>
      </rPr>
      <t xml:space="preserve"> per capita</t>
    </r>
  </si>
  <si>
    <t>GDP</t>
  </si>
  <si>
    <t>Croatia</t>
  </si>
  <si>
    <t>(PPS per kilogram)</t>
  </si>
  <si>
    <t>Resource productivity</t>
  </si>
  <si>
    <r>
      <t>Resource productivity</t>
    </r>
    <r>
      <rPr>
        <b/>
        <sz val="9"/>
        <color indexed="8"/>
        <rFont val="Arial"/>
        <family val="2"/>
      </rPr>
      <t xml:space="preserve"> (GDP</t>
    </r>
    <r>
      <rPr>
        <b/>
        <vertAlign val="subscript"/>
        <sz val="9"/>
        <color indexed="8"/>
        <rFont val="Arial"/>
        <family val="2"/>
      </rPr>
      <t>PPS</t>
    </r>
    <r>
      <rPr>
        <b/>
        <sz val="9"/>
        <color indexed="8"/>
        <rFont val="Arial"/>
        <family val="2"/>
      </rPr>
      <t>/DMC)</t>
    </r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</si>
  <si>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</si>
  <si>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</si>
  <si>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</si>
  <si>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</si>
  <si>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</si>
  <si>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</si>
  <si>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</si>
  <si>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</si>
  <si>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</si>
  <si>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</si>
  <si>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</si>
  <si>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</si>
  <si>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</si>
  <si>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</si>
  <si>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</si>
  <si>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</si>
  <si>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</si>
  <si>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</si>
  <si>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</si>
  <si>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</si>
  <si>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PT</t>
  </si>
  <si>
    <t>RO</t>
  </si>
  <si>
    <t>SI</t>
  </si>
  <si>
    <t>FI</t>
  </si>
  <si>
    <t>SE</t>
  </si>
  <si>
    <t>UK</t>
  </si>
  <si>
    <t>EU-28</t>
  </si>
  <si>
    <t>This EXCEL file contains the figures and tables for the above article. The underlying data are extracted from Eurobase.</t>
  </si>
  <si>
    <t>Unit E-2: Environmental statistics and accounts; sustainable development</t>
  </si>
  <si>
    <t xml:space="preserve">e-mail: </t>
  </si>
  <si>
    <t>ESTAT-MFA@ec.europa.eu</t>
  </si>
  <si>
    <t>Resource productivity statistics</t>
  </si>
  <si>
    <t>EU28</t>
  </si>
  <si>
    <t>(¹) GDP in chain-linked volumes, reference year 2010</t>
  </si>
  <si>
    <t>(Index: 2000=100)</t>
  </si>
  <si>
    <t>PL</t>
  </si>
  <si>
    <t>SK</t>
  </si>
  <si>
    <t>(PPS per capita)</t>
  </si>
  <si>
    <t>(Index
EU-28 = 100)</t>
  </si>
  <si>
    <r>
      <t>Source:</t>
    </r>
    <r>
      <rPr>
        <sz val="9"/>
        <color theme="1"/>
        <rFont val="Arial"/>
        <family val="2"/>
      </rPr>
      <t xml:space="preserve"> Eurostat (online data codes: env_ac_mfa, nama_10_gdp, demo_gind)</t>
    </r>
  </si>
  <si>
    <r>
      <t>Source:</t>
    </r>
    <r>
      <rPr>
        <sz val="9"/>
        <color theme="1"/>
        <rFont val="Arial"/>
        <family val="2"/>
      </rPr>
      <t xml:space="preserve"> Eurostat (online data codes: env_ac_mfa, nama_10_gdp)</t>
    </r>
  </si>
  <si>
    <r>
      <t>Source:</t>
    </r>
    <r>
      <rPr>
        <sz val="9"/>
        <rFont val="Arial"/>
        <family val="2"/>
      </rPr>
      <t xml:space="preserve"> Eurostat (online data code: env_ac_rp)</t>
    </r>
  </si>
  <si>
    <t>NO</t>
  </si>
  <si>
    <t>CH</t>
  </si>
  <si>
    <t>MK</t>
  </si>
  <si>
    <t>RS</t>
  </si>
  <si>
    <t>TR</t>
  </si>
  <si>
    <t>:</t>
  </si>
  <si>
    <t>Note:  GDP in chain-linked volumes, reference year 2010</t>
  </si>
  <si>
    <t>(:) not available</t>
  </si>
  <si>
    <t>Note: GDP in current prices, Purchasing Power Standards (PPS)</t>
  </si>
  <si>
    <t>Norway</t>
  </si>
  <si>
    <t>Switzerland</t>
  </si>
  <si>
    <t>Serbia</t>
  </si>
  <si>
    <t>Turkey</t>
  </si>
  <si>
    <t>Statistics Explained article:</t>
  </si>
  <si>
    <r>
      <rPr>
        <u/>
        <sz val="16"/>
        <color rgb="FF7030A0"/>
        <rFont val="Arial"/>
        <family val="2"/>
      </rPr>
      <t>This is an Eurostat internal version!</t>
    </r>
    <r>
      <rPr>
        <sz val="16"/>
        <color rgb="FF7030A0"/>
        <rFont val="Arial"/>
        <family val="2"/>
      </rPr>
      <t xml:space="preserve">
It includes sheets with underlying data extracted from Eurobase which are interlinked with the sheets hosting the figures of the article</t>
    </r>
  </si>
  <si>
    <t>not available</t>
  </si>
  <si>
    <t>Special value:</t>
  </si>
  <si>
    <t>Bosnia and Herzegovina</t>
  </si>
  <si>
    <t>BA</t>
  </si>
  <si>
    <t>Albania</t>
  </si>
  <si>
    <t>AL</t>
  </si>
  <si>
    <t>Germany (until 1990 former territory of the FRG)</t>
  </si>
  <si>
    <t>European Union (current composition)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</si>
  <si>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</si>
  <si>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</si>
  <si>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</si>
  <si>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</si>
  <si>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</si>
  <si>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</si>
  <si>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</si>
  <si>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</si>
  <si>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</si>
  <si>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</si>
  <si>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</si>
  <si>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</si>
  <si>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</si>
  <si>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</si>
  <si>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</si>
  <si>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</si>
  <si>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</si>
  <si>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</si>
  <si>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</si>
  <si>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GEO(L)/TIME</t>
  </si>
  <si>
    <t>GEO</t>
  </si>
  <si>
    <t>DMC - Domestic material consumption</t>
  </si>
  <si>
    <t>INDIC_ENV</t>
  </si>
  <si>
    <t>TOTAL - Total</t>
  </si>
  <si>
    <t>MATERIAL</t>
  </si>
  <si>
    <t>I00 - Index, 2000=100</t>
  </si>
  <si>
    <t>UNIT</t>
  </si>
  <si>
    <t>T_HAB - Tonnes per capita</t>
  </si>
  <si>
    <t>THS_T - Thousand tonnes</t>
  </si>
  <si>
    <t>Eurostat</t>
  </si>
  <si>
    <t>Source of data</t>
  </si>
  <si>
    <t>Extracted on</t>
  </si>
  <si>
    <t>Last update</t>
  </si>
  <si>
    <t>Material flow accounts [env_ac_mfa]</t>
  </si>
  <si>
    <r>
      <t>Source</t>
    </r>
    <r>
      <rPr>
        <sz val="9"/>
        <rFont val="Arial"/>
        <family val="2"/>
      </rPr>
      <t xml:space="preserve">: Eurostat (online data code: </t>
    </r>
    <r>
      <rPr>
        <sz val="9"/>
        <color indexed="12"/>
        <rFont val="Arial"/>
        <family val="2"/>
      </rPr>
      <t>nama_10_gdp, env_ac_mfa; env_ac_rp</t>
    </r>
    <r>
      <rPr>
        <sz val="9"/>
        <rFont val="Arial"/>
        <family val="2"/>
      </rPr>
      <t>)</t>
    </r>
  </si>
  <si>
    <t>Chain linked volumes, index 2000=100</t>
  </si>
  <si>
    <t>CLV_I00</t>
  </si>
  <si>
    <t>Chain linked volumes (2010), million euro</t>
  </si>
  <si>
    <t>CLV10_MEUR</t>
  </si>
  <si>
    <t>Chain linked volumes (2005), million euro</t>
  </si>
  <si>
    <t>CLV05_MEUR</t>
  </si>
  <si>
    <t>Chain linked volumes, index 2005=100</t>
  </si>
  <si>
    <t>CLV_I05</t>
  </si>
  <si>
    <t>Chain linked volumes, index 2010=100</t>
  </si>
  <si>
    <t>CLV_I10</t>
  </si>
  <si>
    <t>UNIT(L)/TIME</t>
  </si>
  <si>
    <t>B1GQ - Gross domestic product at market prices</t>
  </si>
  <si>
    <t>NA_ITEM</t>
  </si>
  <si>
    <t>EU28 - European Union (current composition)</t>
  </si>
  <si>
    <t>GDP and main components (output, expenditure and income) [nama_10_gdp]</t>
  </si>
  <si>
    <t>PPS_KG - Purchasing power standard (PPS) per kilogram</t>
  </si>
  <si>
    <t>EUR_KG_CLV10 - Euro per kilogram, chain linked volumes (2010)</t>
  </si>
  <si>
    <t>EUR_KG - Euro per kilogram</t>
  </si>
  <si>
    <t>Resource productivity [env_ac_rp]</t>
  </si>
  <si>
    <t>Table: Resource productivity in comparison to GDP and DMC, EU28, 2000-2017</t>
  </si>
  <si>
    <t>CLV10_MEUR - Chain linked volumes (2010), million euro</t>
  </si>
  <si>
    <t>CP_MPPS - Current prices, million purchasing power standards</t>
  </si>
  <si>
    <t>Germany including former GDR</t>
  </si>
  <si>
    <t>DE_TOT</t>
  </si>
  <si>
    <t>AVG - Average population - total</t>
  </si>
  <si>
    <t>INDIC_DE</t>
  </si>
  <si>
    <t xml:space="preserve">JAN - Population on 1 January - total </t>
  </si>
  <si>
    <t>Population change - Demographic balance and crude rates at national level [demo_gind]</t>
  </si>
  <si>
    <t>annual growth rate</t>
  </si>
  <si>
    <t>AAGR</t>
  </si>
  <si>
    <t>CAGR</t>
  </si>
  <si>
    <t>Renato</t>
  </si>
  <si>
    <t>Figure 1: EU-28 resource productivity in comparison to GDP and DMC, 2000-2017</t>
  </si>
  <si>
    <t>(Index 2000=100)</t>
  </si>
  <si>
    <t>(Index 2000 = 100)</t>
  </si>
  <si>
    <t>Table 2: Resource productivity, GDP and DMC, by country, 2017</t>
  </si>
  <si>
    <t>Figure 2: Resource productivity, cross-country comparison, 2017</t>
  </si>
  <si>
    <t>NO*</t>
  </si>
  <si>
    <t>CH**</t>
  </si>
  <si>
    <r>
      <rPr>
        <b/>
        <strike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nnual change rate of GDP</t>
    </r>
  </si>
  <si>
    <r>
      <rPr>
        <b/>
        <strike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nnual change rate of DMC</t>
    </r>
  </si>
  <si>
    <t>Note: GDP in chain-linked volumes, reference year 2010</t>
  </si>
  <si>
    <t>(expressed as annual change rates in %)</t>
  </si>
  <si>
    <t>Figure 3: Changes of DMC and GDP by country, 2000-2017</t>
  </si>
  <si>
    <t>Unclear which annual growth rate to be used?
So far Renato used a financial EXCEL formula and Stephan used to use CAGR
Here, a simplest approach is taken: the percentage change between two years (2000 and 2017, in the most cases) divided by the number of years between the first and the last year (e.g. 2017-2000 = 17)</t>
  </si>
  <si>
    <t>Norway*</t>
  </si>
  <si>
    <t>Switzerland**</t>
  </si>
  <si>
    <t>Czechia</t>
  </si>
  <si>
    <t>North Macedonia</t>
  </si>
  <si>
    <t>Albania(*)</t>
  </si>
  <si>
    <t>Turkey (*)</t>
  </si>
  <si>
    <t>Bosnia and Herzegovina(*)</t>
  </si>
  <si>
    <t>(*) 2016 instead of 2017</t>
  </si>
  <si>
    <t>AL(*)</t>
  </si>
  <si>
    <t>TR*</t>
  </si>
  <si>
    <t>BA(*)</t>
  </si>
  <si>
    <t>* NO: 2006-2017; **CH: 2000-2017</t>
  </si>
  <si>
    <t>Luxembourg, 01 April 2019</t>
  </si>
  <si>
    <t>Changes of DMC and GDP by country, 2000-2017</t>
  </si>
  <si>
    <t>Table 1: Resource productivity - GDP¹/ DMC by country, 2000-2017</t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</si>
  <si>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deviating index base year</t>
    </r>
  </si>
  <si>
    <r>
      <t>Norway</t>
    </r>
    <r>
      <rPr>
        <b/>
        <vertAlign val="superscript"/>
        <sz val="9"/>
        <color theme="1"/>
        <rFont val="Arial"/>
        <family val="2"/>
      </rPr>
      <t>2</t>
    </r>
  </si>
  <si>
    <r>
      <t>North Macedonia</t>
    </r>
    <r>
      <rPr>
        <b/>
        <vertAlign val="superscript"/>
        <sz val="9"/>
        <color theme="1"/>
        <rFont val="Arial"/>
        <family val="2"/>
      </rPr>
      <t>2</t>
    </r>
  </si>
  <si>
    <r>
      <t>Albania</t>
    </r>
    <r>
      <rPr>
        <b/>
        <vertAlign val="superscript"/>
        <sz val="9"/>
        <color theme="1"/>
        <rFont val="Arial"/>
        <family val="2"/>
      </rPr>
      <t>2</t>
    </r>
  </si>
  <si>
    <r>
      <t>Serbia</t>
    </r>
    <r>
      <rPr>
        <b/>
        <vertAlign val="superscript"/>
        <sz val="9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</si>
</sst>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#,##0.0_i"/>
    <numFmt numFmtId="165" formatCode="#,##0_i"/>
    <numFmt numFmtId="166" formatCode="0.0"/>
    <numFmt numFmtId="167" formatCode="#,##0.00_i"/>
    <numFmt numFmtId="168" formatCode="#,##0.0_ ;[Red]\-#,##0.0\ "/>
    <numFmt numFmtId="169" formatCode="#,##0.000_ ;[Red]\-#,##0.000\ "/>
    <numFmt numFmtId="170" formatCode="#\ ##0_i"/>
    <numFmt numFmtId="171" formatCode="#,##0.0"/>
    <numFmt numFmtId="172" formatCode="dd\.mm\.yy"/>
    <numFmt numFmtId="173" formatCode="#\ ###\ ###\ ##0"/>
    <numFmt numFmtId="174" formatCode="#,##0.0000"/>
    <numFmt numFmtId="175" formatCode="0.0%"/>
    <numFmt numFmtId="176" formatCode="0.00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indexed="6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vertAlign val="subscript"/>
      <sz val="9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9"/>
      <color theme="1" tint="0.34998626667073579"/>
      <name val="Arial"/>
      <family val="2"/>
    </font>
    <font>
      <b/>
      <u/>
      <sz val="9"/>
      <color theme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3399"/>
      <name val="Arial"/>
      <family val="2"/>
    </font>
    <font>
      <sz val="16"/>
      <color rgb="FF7030A0"/>
      <name val="Arial"/>
      <family val="2"/>
    </font>
    <font>
      <u/>
      <sz val="16"/>
      <color rgb="FF7030A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  <font>
      <b/>
      <strike/>
      <sz val="9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theme="0" tint="-0.249977111117893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3" fillId="0" borderId="0"/>
    <xf numFmtId="0" fontId="14" fillId="0" borderId="0"/>
    <xf numFmtId="0" fontId="15" fillId="0" borderId="0"/>
    <xf numFmtId="164" fontId="17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" fillId="0" borderId="0"/>
  </cellStyleXfs>
  <cellXfs count="222">
    <xf numFmtId="0" fontId="0" fillId="0" borderId="0" xfId="0"/>
    <xf numFmtId="0" fontId="5" fillId="0" borderId="0" xfId="4" applyFont="1" applyFill="1" applyBorder="1"/>
    <xf numFmtId="0" fontId="6" fillId="0" borderId="0" xfId="4" applyFont="1" applyFill="1" applyBorder="1"/>
    <xf numFmtId="0" fontId="7" fillId="0" borderId="0" xfId="4" applyFont="1" applyFill="1" applyBorder="1"/>
    <xf numFmtId="0" fontId="6" fillId="0" borderId="0" xfId="4" applyFont="1" applyFill="1" applyBorder="1" applyAlignment="1">
      <alignment horizontal="left"/>
    </xf>
    <xf numFmtId="0" fontId="8" fillId="0" borderId="0" xfId="4" applyFont="1" applyFill="1" applyBorder="1"/>
    <xf numFmtId="0" fontId="8" fillId="0" borderId="0" xfId="4" applyFont="1"/>
    <xf numFmtId="0" fontId="8" fillId="0" borderId="0" xfId="4" applyFont="1" applyFill="1"/>
    <xf numFmtId="0" fontId="9" fillId="0" borderId="0" xfId="4" applyFont="1" applyFill="1" applyBorder="1"/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/>
    <xf numFmtId="0" fontId="11" fillId="2" borderId="5" xfId="4" applyNumberFormat="1" applyFont="1" applyFill="1" applyBorder="1" applyAlignment="1">
      <alignment horizontal="center" vertical="center"/>
    </xf>
    <xf numFmtId="164" fontId="17" fillId="0" borderId="0" xfId="10" applyFont="1">
      <alignment horizontal="right"/>
    </xf>
    <xf numFmtId="164" fontId="17" fillId="0" borderId="0" xfId="10" applyFont="1" applyFill="1">
      <alignment horizontal="right"/>
    </xf>
    <xf numFmtId="164" fontId="17" fillId="0" borderId="0" xfId="10" applyFont="1" applyFill="1" applyBorder="1">
      <alignment horizontal="right"/>
    </xf>
    <xf numFmtId="164" fontId="18" fillId="0" borderId="0" xfId="10" applyFont="1" applyFill="1" applyBorder="1" applyAlignment="1">
      <alignment horizontal="left"/>
    </xf>
    <xf numFmtId="164" fontId="18" fillId="0" borderId="0" xfId="10" applyFont="1" applyFill="1" applyBorder="1" applyAlignment="1">
      <alignment horizontal="center" vertical="center" wrapText="1"/>
    </xf>
    <xf numFmtId="164" fontId="19" fillId="0" borderId="0" xfId="10" applyFont="1" applyFill="1" applyBorder="1" applyAlignment="1">
      <alignment horizontal="center" vertical="center" wrapText="1"/>
    </xf>
    <xf numFmtId="164" fontId="17" fillId="0" borderId="0" xfId="10" applyFont="1" applyBorder="1">
      <alignment horizontal="right"/>
    </xf>
    <xf numFmtId="164" fontId="17" fillId="0" borderId="2" xfId="10" applyFont="1" applyBorder="1">
      <alignment horizontal="right"/>
    </xf>
    <xf numFmtId="164" fontId="17" fillId="0" borderId="0" xfId="10" applyFont="1" applyFill="1" applyBorder="1" applyAlignment="1"/>
    <xf numFmtId="0" fontId="8" fillId="0" borderId="0" xfId="4" applyFont="1" applyFill="1" applyBorder="1" applyAlignment="1">
      <alignment horizontal="left"/>
    </xf>
    <xf numFmtId="0" fontId="8" fillId="0" borderId="0" xfId="4" applyFont="1" applyBorder="1"/>
    <xf numFmtId="164" fontId="17" fillId="0" borderId="0" xfId="10" applyFont="1" applyAlignment="1"/>
    <xf numFmtId="164" fontId="17" fillId="0" borderId="0" xfId="10" applyFont="1" applyFill="1" applyBorder="1" applyAlignment="1">
      <alignment horizontal="left" wrapText="1"/>
    </xf>
    <xf numFmtId="164" fontId="17" fillId="0" borderId="0" xfId="10" applyFont="1" applyAlignment="1">
      <alignment horizontal="left"/>
    </xf>
    <xf numFmtId="165" fontId="18" fillId="4" borderId="6" xfId="10" applyNumberFormat="1" applyFont="1" applyFill="1" applyBorder="1" applyAlignment="1">
      <alignment horizontal="left"/>
    </xf>
    <xf numFmtId="165" fontId="18" fillId="4" borderId="7" xfId="10" applyNumberFormat="1" applyFont="1" applyFill="1" applyBorder="1" applyAlignment="1">
      <alignment horizontal="left"/>
    </xf>
    <xf numFmtId="165" fontId="18" fillId="4" borderId="8" xfId="10" applyNumberFormat="1" applyFont="1" applyFill="1" applyBorder="1" applyAlignment="1">
      <alignment horizontal="left"/>
    </xf>
    <xf numFmtId="164" fontId="20" fillId="0" borderId="0" xfId="10" applyFont="1" applyFill="1" applyAlignment="1">
      <alignment horizontal="left"/>
    </xf>
    <xf numFmtId="164" fontId="17" fillId="0" borderId="0" xfId="10" applyFont="1" applyBorder="1" applyAlignment="1">
      <alignment horizontal="left"/>
    </xf>
    <xf numFmtId="164" fontId="17" fillId="0" borderId="0" xfId="10" applyFont="1" applyFill="1" applyBorder="1" applyAlignment="1">
      <alignment horizontal="center" vertical="center"/>
    </xf>
    <xf numFmtId="164" fontId="17" fillId="0" borderId="0" xfId="10" applyFont="1" applyFill="1" applyBorder="1" applyAlignment="1">
      <alignment horizontal="center" wrapText="1"/>
    </xf>
    <xf numFmtId="164" fontId="17" fillId="0" borderId="0" xfId="10" applyFont="1" applyFill="1" applyBorder="1" applyAlignment="1">
      <alignment horizontal="center"/>
    </xf>
    <xf numFmtId="166" fontId="8" fillId="0" borderId="0" xfId="4" applyNumberFormat="1" applyFont="1"/>
    <xf numFmtId="0" fontId="8" fillId="4" borderId="0" xfId="4" applyFont="1" applyFill="1"/>
    <xf numFmtId="165" fontId="8" fillId="4" borderId="0" xfId="10" applyNumberFormat="1" applyFont="1" applyFill="1" applyBorder="1" applyAlignment="1">
      <alignment horizontal="right" indent="1"/>
    </xf>
    <xf numFmtId="0" fontId="17" fillId="4" borderId="0" xfId="0" applyFont="1" applyFill="1" applyBorder="1"/>
    <xf numFmtId="165" fontId="17" fillId="0" borderId="0" xfId="10" applyNumberFormat="1" applyFont="1">
      <alignment horizontal="right"/>
    </xf>
    <xf numFmtId="164" fontId="18" fillId="0" borderId="13" xfId="10" applyFont="1" applyFill="1" applyBorder="1" applyAlignment="1">
      <alignment horizontal="left"/>
    </xf>
    <xf numFmtId="164" fontId="18" fillId="0" borderId="7" xfId="10" applyFont="1" applyFill="1" applyBorder="1" applyAlignment="1">
      <alignment horizontal="left"/>
    </xf>
    <xf numFmtId="164" fontId="18" fillId="2" borderId="14" xfId="10" applyFont="1" applyFill="1" applyBorder="1" applyAlignment="1">
      <alignment horizontal="center" vertical="center" wrapText="1"/>
    </xf>
    <xf numFmtId="164" fontId="18" fillId="2" borderId="15" xfId="10" applyFont="1" applyFill="1" applyBorder="1" applyAlignment="1">
      <alignment horizontal="center" vertical="center" wrapText="1"/>
    </xf>
    <xf numFmtId="164" fontId="19" fillId="0" borderId="0" xfId="10" applyFont="1" applyFill="1" applyBorder="1" applyAlignment="1"/>
    <xf numFmtId="164" fontId="18" fillId="2" borderId="4" xfId="10" applyFont="1" applyFill="1" applyBorder="1" applyAlignment="1">
      <alignment horizontal="left" vertical="center" wrapText="1"/>
    </xf>
    <xf numFmtId="167" fontId="17" fillId="0" borderId="0" xfId="10" applyNumberFormat="1" applyFont="1">
      <alignment horizontal="right"/>
    </xf>
    <xf numFmtId="168" fontId="8" fillId="0" borderId="0" xfId="4" applyNumberFormat="1" applyFont="1"/>
    <xf numFmtId="0" fontId="11" fillId="2" borderId="5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2" xfId="4" applyFont="1" applyFill="1" applyBorder="1" applyAlignment="1">
      <alignment horizontal="left" vertical="center"/>
    </xf>
    <xf numFmtId="43" fontId="8" fillId="0" borderId="0" xfId="4" applyNumberFormat="1" applyFont="1"/>
    <xf numFmtId="0" fontId="8" fillId="0" borderId="0" xfId="4" applyFont="1" applyAlignment="1">
      <alignment vertical="center"/>
    </xf>
    <xf numFmtId="169" fontId="8" fillId="0" borderId="0" xfId="4" applyNumberFormat="1" applyFont="1"/>
    <xf numFmtId="164" fontId="17" fillId="0" borderId="0" xfId="10" applyFont="1" applyFill="1" applyAlignment="1">
      <alignment horizontal="center"/>
    </xf>
    <xf numFmtId="164" fontId="18" fillId="0" borderId="9" xfId="10" applyFont="1" applyFill="1" applyBorder="1" applyAlignment="1">
      <alignment horizontal="left" vertical="center"/>
    </xf>
    <xf numFmtId="164" fontId="18" fillId="0" borderId="19" xfId="10" applyFont="1" applyFill="1" applyBorder="1" applyAlignment="1">
      <alignment horizontal="left" vertical="center"/>
    </xf>
    <xf numFmtId="164" fontId="17" fillId="0" borderId="0" xfId="10" applyFont="1" applyAlignment="1">
      <alignment horizontal="center"/>
    </xf>
    <xf numFmtId="164" fontId="17" fillId="0" borderId="0" xfId="10" applyFont="1" applyBorder="1" applyAlignment="1">
      <alignment horizontal="center"/>
    </xf>
    <xf numFmtId="165" fontId="18" fillId="4" borderId="19" xfId="10" applyNumberFormat="1" applyFont="1" applyFill="1" applyBorder="1" applyAlignment="1">
      <alignment horizontal="left" vertical="center"/>
    </xf>
    <xf numFmtId="165" fontId="18" fillId="4" borderId="0" xfId="10" applyNumberFormat="1" applyFont="1" applyFill="1" applyBorder="1" applyAlignment="1">
      <alignment horizontal="left" vertical="center"/>
    </xf>
    <xf numFmtId="165" fontId="18" fillId="4" borderId="21" xfId="10" applyNumberFormat="1" applyFont="1" applyFill="1" applyBorder="1" applyAlignment="1">
      <alignment horizontal="left"/>
    </xf>
    <xf numFmtId="164" fontId="19" fillId="0" borderId="0" xfId="10" applyFont="1" applyFill="1" applyBorder="1" applyAlignment="1">
      <alignment horizontal="left"/>
    </xf>
    <xf numFmtId="164" fontId="17" fillId="0" borderId="0" xfId="10" applyFont="1" applyAlignment="1">
      <alignment horizontal="right" vertical="center"/>
    </xf>
    <xf numFmtId="164" fontId="17" fillId="0" borderId="0" xfId="10" applyFont="1" applyAlignment="1">
      <alignment horizontal="left" vertical="center"/>
    </xf>
    <xf numFmtId="164" fontId="17" fillId="0" borderId="0" xfId="10" applyFont="1" applyFill="1" applyAlignment="1">
      <alignment horizontal="right" vertical="center"/>
    </xf>
    <xf numFmtId="0" fontId="8" fillId="0" borderId="0" xfId="4" applyFont="1" applyFill="1" applyBorder="1" applyAlignment="1">
      <alignment vertical="center"/>
    </xf>
    <xf numFmtId="0" fontId="11" fillId="3" borderId="16" xfId="4" applyFont="1" applyFill="1" applyBorder="1" applyAlignment="1">
      <alignment horizontal="left" vertical="center"/>
    </xf>
    <xf numFmtId="0" fontId="11" fillId="2" borderId="4" xfId="4" applyFont="1" applyFill="1" applyBorder="1" applyAlignment="1">
      <alignment horizontal="center" vertical="center"/>
    </xf>
    <xf numFmtId="0" fontId="11" fillId="2" borderId="4" xfId="4" applyNumberFormat="1" applyFont="1" applyFill="1" applyBorder="1" applyAlignment="1">
      <alignment horizontal="center" vertical="center"/>
    </xf>
    <xf numFmtId="164" fontId="18" fillId="2" borderId="16" xfId="10" applyFont="1" applyFill="1" applyBorder="1" applyAlignment="1">
      <alignment horizontal="center"/>
    </xf>
    <xf numFmtId="164" fontId="18" fillId="2" borderId="9" xfId="10" applyFont="1" applyFill="1" applyBorder="1" applyAlignment="1">
      <alignment horizontal="center" vertical="center" wrapText="1"/>
    </xf>
    <xf numFmtId="164" fontId="18" fillId="2" borderId="5" xfId="10" applyFont="1" applyFill="1" applyBorder="1" applyAlignment="1">
      <alignment horizontal="center" vertical="center" wrapText="1"/>
    </xf>
    <xf numFmtId="164" fontId="18" fillId="2" borderId="22" xfId="10" applyFont="1" applyFill="1" applyBorder="1" applyAlignment="1">
      <alignment horizontal="center" vertical="center" wrapText="1"/>
    </xf>
    <xf numFmtId="164" fontId="18" fillId="2" borderId="23" xfId="10" applyFont="1" applyFill="1" applyBorder="1" applyAlignment="1">
      <alignment horizontal="center" vertical="center" wrapText="1"/>
    </xf>
    <xf numFmtId="164" fontId="18" fillId="3" borderId="0" xfId="10" applyFont="1" applyFill="1" applyBorder="1" applyAlignment="1">
      <alignment horizontal="left" vertical="center"/>
    </xf>
    <xf numFmtId="164" fontId="18" fillId="2" borderId="24" xfId="10" applyFont="1" applyFill="1" applyBorder="1" applyAlignment="1">
      <alignment horizontal="center" vertical="center" wrapText="1"/>
    </xf>
    <xf numFmtId="164" fontId="18" fillId="2" borderId="25" xfId="10" applyFont="1" applyFill="1" applyBorder="1" applyAlignment="1">
      <alignment horizontal="center" vertical="center" wrapText="1"/>
    </xf>
    <xf numFmtId="165" fontId="18" fillId="4" borderId="20" xfId="10" applyNumberFormat="1" applyFont="1" applyFill="1" applyBorder="1" applyAlignment="1">
      <alignment horizontal="left" wrapText="1"/>
    </xf>
    <xf numFmtId="164" fontId="18" fillId="0" borderId="0" xfId="10" applyFont="1" applyFill="1" applyBorder="1" applyAlignment="1">
      <alignment horizontal="left" vertical="center"/>
    </xf>
    <xf numFmtId="170" fontId="17" fillId="4" borderId="0" xfId="10" applyNumberFormat="1" applyFont="1" applyFill="1" applyBorder="1">
      <alignment horizontal="right"/>
    </xf>
    <xf numFmtId="164" fontId="17" fillId="4" borderId="0" xfId="10" applyNumberFormat="1" applyFont="1" applyFill="1" applyBorder="1">
      <alignment horizontal="right"/>
    </xf>
    <xf numFmtId="164" fontId="17" fillId="0" borderId="0" xfId="10" applyFont="1" applyAlignment="1">
      <alignment horizontal="right"/>
    </xf>
    <xf numFmtId="164" fontId="6" fillId="0" borderId="0" xfId="10" applyFont="1" applyFill="1" applyBorder="1" applyAlignment="1">
      <alignment horizontal="right"/>
    </xf>
    <xf numFmtId="0" fontId="17" fillId="4" borderId="0" xfId="16" applyFont="1" applyFill="1"/>
    <xf numFmtId="0" fontId="23" fillId="4" borderId="0" xfId="16" applyFont="1" applyFill="1"/>
    <xf numFmtId="0" fontId="17" fillId="0" borderId="0" xfId="16" applyFont="1" applyFill="1"/>
    <xf numFmtId="0" fontId="26" fillId="0" borderId="0" xfId="16" applyFont="1" applyFill="1" applyAlignment="1">
      <alignment horizontal="center"/>
    </xf>
    <xf numFmtId="0" fontId="6" fillId="4" borderId="0" xfId="16" applyFont="1" applyFill="1"/>
    <xf numFmtId="0" fontId="16" fillId="4" borderId="0" xfId="16" applyFont="1" applyFill="1"/>
    <xf numFmtId="0" fontId="6" fillId="4" borderId="0" xfId="16" applyFont="1" applyFill="1" applyAlignment="1">
      <alignment horizontal="center"/>
    </xf>
    <xf numFmtId="0" fontId="24" fillId="4" borderId="0" xfId="14" applyFont="1" applyFill="1"/>
    <xf numFmtId="0" fontId="6" fillId="4" borderId="0" xfId="16" applyFont="1" applyFill="1" applyAlignment="1"/>
    <xf numFmtId="0" fontId="6" fillId="0" borderId="0" xfId="16" applyFont="1" applyFill="1" applyAlignment="1">
      <alignment horizontal="right"/>
    </xf>
    <xf numFmtId="0" fontId="17" fillId="4" borderId="0" xfId="16" applyFont="1" applyFill="1" applyBorder="1"/>
    <xf numFmtId="0" fontId="29" fillId="0" borderId="0" xfId="18"/>
    <xf numFmtId="0" fontId="30" fillId="0" borderId="0" xfId="18" applyNumberFormat="1" applyFont="1" applyFill="1" applyBorder="1" applyAlignment="1"/>
    <xf numFmtId="0" fontId="30" fillId="5" borderId="38" xfId="18" applyNumberFormat="1" applyFont="1" applyFill="1" applyBorder="1" applyAlignment="1"/>
    <xf numFmtId="173" fontId="30" fillId="0" borderId="38" xfId="18" applyNumberFormat="1" applyFont="1" applyFill="1" applyBorder="1" applyAlignment="1"/>
    <xf numFmtId="166" fontId="30" fillId="0" borderId="38" xfId="18" applyNumberFormat="1" applyFont="1" applyFill="1" applyBorder="1" applyAlignment="1"/>
    <xf numFmtId="1" fontId="31" fillId="0" borderId="0" xfId="4" applyNumberFormat="1" applyFont="1" applyBorder="1"/>
    <xf numFmtId="166" fontId="31" fillId="0" borderId="0" xfId="4" applyNumberFormat="1" applyFont="1" applyBorder="1"/>
    <xf numFmtId="0" fontId="3" fillId="0" borderId="0" xfId="19"/>
    <xf numFmtId="171" fontId="32" fillId="0" borderId="38" xfId="19" applyNumberFormat="1" applyFont="1" applyFill="1" applyBorder="1" applyAlignment="1"/>
    <xf numFmtId="0" fontId="1" fillId="7" borderId="38" xfId="19" applyNumberFormat="1" applyFont="1" applyFill="1" applyBorder="1" applyAlignment="1"/>
    <xf numFmtId="0" fontId="1" fillId="0" borderId="0" xfId="19" applyNumberFormat="1" applyFont="1" applyFill="1" applyBorder="1" applyAlignment="1"/>
    <xf numFmtId="173" fontId="1" fillId="0" borderId="38" xfId="19" applyNumberFormat="1" applyFont="1" applyFill="1" applyBorder="1" applyAlignment="1"/>
    <xf numFmtId="0" fontId="1" fillId="5" borderId="38" xfId="19" applyNumberFormat="1" applyFont="1" applyFill="1" applyBorder="1" applyAlignment="1"/>
    <xf numFmtId="171" fontId="1" fillId="0" borderId="38" xfId="19" applyNumberFormat="1" applyFont="1" applyFill="1" applyBorder="1" applyAlignment="1"/>
    <xf numFmtId="1" fontId="31" fillId="0" borderId="12" xfId="4" applyNumberFormat="1" applyFont="1" applyBorder="1"/>
    <xf numFmtId="166" fontId="31" fillId="0" borderId="12" xfId="4" applyNumberFormat="1" applyFont="1" applyBorder="1"/>
    <xf numFmtId="0" fontId="1" fillId="0" borderId="38" xfId="19" applyNumberFormat="1" applyFont="1" applyFill="1" applyBorder="1" applyAlignment="1"/>
    <xf numFmtId="4" fontId="1" fillId="0" borderId="38" xfId="19" applyNumberFormat="1" applyFont="1" applyFill="1" applyBorder="1" applyAlignment="1"/>
    <xf numFmtId="3" fontId="1" fillId="0" borderId="38" xfId="19" applyNumberFormat="1" applyFont="1" applyFill="1" applyBorder="1" applyAlignment="1"/>
    <xf numFmtId="174" fontId="1" fillId="0" borderId="38" xfId="19" applyNumberFormat="1" applyFont="1" applyFill="1" applyBorder="1" applyAlignment="1"/>
    <xf numFmtId="49" fontId="1" fillId="5" borderId="38" xfId="19" applyNumberFormat="1" applyFont="1" applyFill="1" applyBorder="1" applyAlignment="1"/>
    <xf numFmtId="1" fontId="31" fillId="0" borderId="18" xfId="4" applyNumberFormat="1" applyFont="1" applyBorder="1"/>
    <xf numFmtId="166" fontId="31" fillId="0" borderId="18" xfId="4" applyNumberFormat="1" applyFont="1" applyBorder="1"/>
    <xf numFmtId="165" fontId="31" fillId="3" borderId="16" xfId="10" applyNumberFormat="1" applyFont="1" applyFill="1" applyBorder="1" applyAlignment="1">
      <alignment horizontal="right" vertical="center"/>
    </xf>
    <xf numFmtId="164" fontId="31" fillId="3" borderId="16" xfId="10" applyNumberFormat="1" applyFont="1" applyFill="1" applyBorder="1" applyAlignment="1">
      <alignment horizontal="right" vertical="center"/>
    </xf>
    <xf numFmtId="165" fontId="31" fillId="4" borderId="6" xfId="10" applyNumberFormat="1" applyFont="1" applyFill="1" applyBorder="1">
      <alignment horizontal="right"/>
    </xf>
    <xf numFmtId="164" fontId="31" fillId="4" borderId="6" xfId="10" applyNumberFormat="1" applyFont="1" applyFill="1" applyBorder="1">
      <alignment horizontal="right"/>
    </xf>
    <xf numFmtId="165" fontId="31" fillId="4" borderId="20" xfId="10" applyNumberFormat="1" applyFont="1" applyFill="1" applyBorder="1">
      <alignment horizontal="right"/>
    </xf>
    <xf numFmtId="164" fontId="31" fillId="4" borderId="20" xfId="10" applyNumberFormat="1" applyFont="1" applyFill="1" applyBorder="1">
      <alignment horizontal="right"/>
    </xf>
    <xf numFmtId="165" fontId="31" fillId="4" borderId="12" xfId="10" applyNumberFormat="1" applyFont="1" applyFill="1" applyBorder="1" applyAlignment="1">
      <alignment horizontal="right" vertical="center"/>
    </xf>
    <xf numFmtId="164" fontId="31" fillId="4" borderId="12" xfId="10" applyNumberFormat="1" applyFont="1" applyFill="1" applyBorder="1" applyAlignment="1">
      <alignment horizontal="right" vertical="center"/>
    </xf>
    <xf numFmtId="165" fontId="31" fillId="4" borderId="6" xfId="10" applyNumberFormat="1" applyFont="1" applyFill="1" applyBorder="1" applyAlignment="1">
      <alignment horizontal="right"/>
    </xf>
    <xf numFmtId="164" fontId="31" fillId="4" borderId="6" xfId="10" applyNumberFormat="1" applyFont="1" applyFill="1" applyBorder="1" applyAlignment="1">
      <alignment horizontal="right"/>
    </xf>
    <xf numFmtId="165" fontId="31" fillId="4" borderId="19" xfId="10" applyNumberFormat="1" applyFont="1" applyFill="1" applyBorder="1" applyAlignment="1">
      <alignment horizontal="right" vertical="center"/>
    </xf>
    <xf numFmtId="164" fontId="31" fillId="4" borderId="19" xfId="10" applyNumberFormat="1" applyFont="1" applyFill="1" applyBorder="1" applyAlignment="1">
      <alignment horizontal="right" vertical="center"/>
    </xf>
    <xf numFmtId="173" fontId="32" fillId="0" borderId="38" xfId="19" applyNumberFormat="1" applyFont="1" applyFill="1" applyBorder="1" applyAlignment="1"/>
    <xf numFmtId="175" fontId="3" fillId="0" borderId="0" xfId="19" applyNumberFormat="1"/>
    <xf numFmtId="175" fontId="3" fillId="0" borderId="0" xfId="17" applyNumberFormat="1" applyFont="1"/>
    <xf numFmtId="176" fontId="1" fillId="0" borderId="38" xfId="19" applyNumberFormat="1" applyFont="1" applyFill="1" applyBorder="1" applyAlignment="1"/>
    <xf numFmtId="166" fontId="3" fillId="0" borderId="0" xfId="19" applyNumberFormat="1"/>
    <xf numFmtId="0" fontId="1" fillId="8" borderId="38" xfId="19" applyNumberFormat="1" applyFont="1" applyFill="1" applyBorder="1" applyAlignment="1"/>
    <xf numFmtId="0" fontId="3" fillId="8" borderId="39" xfId="19" applyFill="1" applyBorder="1"/>
    <xf numFmtId="164" fontId="19" fillId="0" borderId="0" xfId="10" applyFont="1" applyFill="1" applyBorder="1" applyAlignment="1">
      <alignment horizontal="left"/>
    </xf>
    <xf numFmtId="0" fontId="1" fillId="0" borderId="0" xfId="18" applyNumberFormat="1" applyFont="1" applyFill="1" applyBorder="1" applyAlignment="1"/>
    <xf numFmtId="0" fontId="3" fillId="0" borderId="0" xfId="18" applyFont="1"/>
    <xf numFmtId="0" fontId="1" fillId="5" borderId="38" xfId="18" applyNumberFormat="1" applyFont="1" applyFill="1" applyBorder="1" applyAlignment="1"/>
    <xf numFmtId="0" fontId="1" fillId="6" borderId="38" xfId="18" applyNumberFormat="1" applyFont="1" applyFill="1" applyBorder="1" applyAlignment="1"/>
    <xf numFmtId="173" fontId="1" fillId="0" borderId="38" xfId="18" applyNumberFormat="1" applyFont="1" applyFill="1" applyBorder="1" applyAlignment="1"/>
    <xf numFmtId="166" fontId="1" fillId="0" borderId="38" xfId="18" applyNumberFormat="1" applyFont="1" applyFill="1" applyBorder="1" applyAlignment="1"/>
    <xf numFmtId="3" fontId="1" fillId="0" borderId="38" xfId="18" applyNumberFormat="1" applyFont="1" applyFill="1" applyBorder="1" applyAlignment="1"/>
    <xf numFmtId="0" fontId="1" fillId="0" borderId="38" xfId="18" applyNumberFormat="1" applyFont="1" applyFill="1" applyBorder="1" applyAlignment="1"/>
    <xf numFmtId="0" fontId="3" fillId="0" borderId="0" xfId="19" applyFont="1"/>
    <xf numFmtId="0" fontId="34" fillId="0" borderId="0" xfId="4" applyFont="1" applyFill="1" applyBorder="1" applyAlignment="1">
      <alignment horizontal="left"/>
    </xf>
    <xf numFmtId="0" fontId="35" fillId="0" borderId="0" xfId="4" applyFont="1" applyFill="1" applyBorder="1" applyAlignment="1">
      <alignment horizontal="left"/>
    </xf>
    <xf numFmtId="0" fontId="36" fillId="0" borderId="0" xfId="4" applyFont="1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164" fontId="37" fillId="0" borderId="0" xfId="10" applyFont="1" applyFill="1" applyBorder="1" applyAlignment="1">
      <alignment horizontal="left"/>
    </xf>
    <xf numFmtId="164" fontId="38" fillId="0" borderId="0" xfId="10" applyFont="1">
      <alignment horizontal="right"/>
    </xf>
    <xf numFmtId="164" fontId="38" fillId="0" borderId="0" xfId="10" applyFont="1" applyFill="1" applyBorder="1">
      <alignment horizontal="right"/>
    </xf>
    <xf numFmtId="165" fontId="18" fillId="4" borderId="20" xfId="10" applyNumberFormat="1" applyFont="1" applyFill="1" applyBorder="1" applyAlignment="1">
      <alignment horizontal="left" vertical="center" wrapText="1"/>
    </xf>
    <xf numFmtId="164" fontId="18" fillId="3" borderId="16" xfId="10" applyFont="1" applyFill="1" applyBorder="1" applyAlignment="1">
      <alignment horizontal="left" vertical="center"/>
    </xf>
    <xf numFmtId="164" fontId="18" fillId="0" borderId="1" xfId="10" applyFont="1" applyFill="1" applyBorder="1" applyAlignment="1">
      <alignment horizontal="left" vertical="center"/>
    </xf>
    <xf numFmtId="164" fontId="18" fillId="0" borderId="3" xfId="10" applyFont="1" applyFill="1" applyBorder="1" applyAlignment="1">
      <alignment horizontal="left" vertical="center"/>
    </xf>
    <xf numFmtId="164" fontId="18" fillId="0" borderId="10" xfId="10" applyFont="1" applyFill="1" applyBorder="1" applyAlignment="1">
      <alignment horizontal="left" vertical="center"/>
    </xf>
    <xf numFmtId="164" fontId="18" fillId="0" borderId="11" xfId="10" applyFont="1" applyFill="1" applyBorder="1" applyAlignment="1">
      <alignment horizontal="left" vertical="center"/>
    </xf>
    <xf numFmtId="165" fontId="18" fillId="4" borderId="21" xfId="10" applyNumberFormat="1" applyFont="1" applyFill="1" applyBorder="1" applyAlignment="1">
      <alignment horizontal="left" vertical="center"/>
    </xf>
    <xf numFmtId="165" fontId="18" fillId="4" borderId="8" xfId="10" applyNumberFormat="1" applyFont="1" applyFill="1" applyBorder="1" applyAlignment="1">
      <alignment horizontal="left" vertical="center"/>
    </xf>
    <xf numFmtId="164" fontId="31" fillId="3" borderId="17" xfId="10" applyFont="1" applyFill="1" applyBorder="1" applyAlignment="1">
      <alignment horizontal="right" vertical="center" indent="3"/>
    </xf>
    <xf numFmtId="164" fontId="31" fillId="0" borderId="6" xfId="10" applyFont="1" applyFill="1" applyBorder="1" applyAlignment="1">
      <alignment horizontal="right" vertical="center" indent="3"/>
    </xf>
    <xf numFmtId="164" fontId="31" fillId="0" borderId="7" xfId="10" applyFont="1" applyFill="1" applyBorder="1" applyAlignment="1">
      <alignment horizontal="right" vertical="center" indent="3"/>
    </xf>
    <xf numFmtId="164" fontId="31" fillId="0" borderId="9" xfId="10" applyFont="1" applyFill="1" applyBorder="1" applyAlignment="1">
      <alignment horizontal="right" vertical="center" indent="3"/>
    </xf>
    <xf numFmtId="164" fontId="31" fillId="0" borderId="0" xfId="10" applyFont="1" applyFill="1" applyBorder="1" applyAlignment="1">
      <alignment horizontal="right" vertical="center" indent="3"/>
    </xf>
    <xf numFmtId="164" fontId="6" fillId="0" borderId="0" xfId="10" applyFont="1" applyFill="1" applyBorder="1" applyAlignment="1">
      <alignment horizontal="right" vertical="center" indent="3"/>
    </xf>
    <xf numFmtId="164" fontId="31" fillId="0" borderId="19" xfId="10" applyFont="1" applyFill="1" applyBorder="1" applyAlignment="1">
      <alignment horizontal="right" vertical="center" indent="3"/>
    </xf>
    <xf numFmtId="0" fontId="29" fillId="0" borderId="0" xfId="18" applyAlignment="1">
      <alignment horizontal="center"/>
    </xf>
    <xf numFmtId="0" fontId="3" fillId="6" borderId="39" xfId="19" applyFill="1" applyBorder="1" applyAlignment="1">
      <alignment horizontal="center"/>
    </xf>
    <xf numFmtId="175" fontId="3" fillId="0" borderId="0" xfId="17" applyNumberFormat="1" applyFont="1" applyAlignment="1">
      <alignment horizontal="center"/>
    </xf>
    <xf numFmtId="0" fontId="3" fillId="8" borderId="39" xfId="19" applyFill="1" applyBorder="1" applyAlignment="1">
      <alignment horizontal="center"/>
    </xf>
    <xf numFmtId="164" fontId="17" fillId="0" borderId="0" xfId="10" applyFont="1" applyFill="1" applyBorder="1" applyAlignment="1">
      <alignment horizontal="right" vertical="center" indent="3"/>
    </xf>
    <xf numFmtId="164" fontId="39" fillId="0" borderId="0" xfId="10" applyFont="1">
      <alignment horizontal="right"/>
    </xf>
    <xf numFmtId="164" fontId="39" fillId="0" borderId="0" xfId="10" applyFont="1" applyAlignment="1">
      <alignment horizontal="center"/>
    </xf>
    <xf numFmtId="164" fontId="39" fillId="0" borderId="0" xfId="10" applyFont="1" applyFill="1" applyBorder="1">
      <alignment horizontal="right"/>
    </xf>
    <xf numFmtId="164" fontId="37" fillId="0" borderId="0" xfId="10" applyFont="1" applyAlignment="1"/>
    <xf numFmtId="172" fontId="40" fillId="0" borderId="0" xfId="0" applyNumberFormat="1" applyFont="1" applyFill="1" applyBorder="1" applyAlignment="1"/>
    <xf numFmtId="164" fontId="17" fillId="0" borderId="0" xfId="10" applyFont="1" applyAlignment="1">
      <alignment horizontal="left"/>
    </xf>
    <xf numFmtId="164" fontId="17" fillId="3" borderId="26" xfId="10" applyFill="1" applyBorder="1">
      <alignment horizontal="right"/>
    </xf>
    <xf numFmtId="164" fontId="17" fillId="4" borderId="24" xfId="10" applyFill="1" applyBorder="1">
      <alignment horizontal="right"/>
    </xf>
    <xf numFmtId="164" fontId="17" fillId="4" borderId="27" xfId="10" applyFill="1" applyBorder="1">
      <alignment horizontal="right"/>
    </xf>
    <xf numFmtId="164" fontId="17" fillId="4" borderId="25" xfId="10" applyFill="1" applyBorder="1">
      <alignment horizontal="right"/>
    </xf>
    <xf numFmtId="164" fontId="17" fillId="4" borderId="28" xfId="10" applyFill="1" applyBorder="1">
      <alignment horizontal="right"/>
    </xf>
    <xf numFmtId="164" fontId="17" fillId="4" borderId="29" xfId="10" applyFill="1" applyBorder="1">
      <alignment horizontal="right"/>
    </xf>
    <xf numFmtId="164" fontId="17" fillId="4" borderId="40" xfId="10" applyFill="1" applyBorder="1">
      <alignment horizontal="right"/>
    </xf>
    <xf numFmtId="164" fontId="8" fillId="0" borderId="0" xfId="10" applyFont="1">
      <alignment horizontal="right"/>
    </xf>
    <xf numFmtId="164" fontId="11" fillId="0" borderId="0" xfId="10" applyFont="1" applyFill="1" applyBorder="1" applyAlignment="1">
      <alignment horizontal="center" vertical="center" wrapText="1"/>
    </xf>
    <xf numFmtId="164" fontId="8" fillId="0" borderId="0" xfId="10" applyFont="1" applyBorder="1">
      <alignment horizontal="right"/>
    </xf>
    <xf numFmtId="165" fontId="17" fillId="3" borderId="26" xfId="10" applyNumberFormat="1" applyFill="1" applyBorder="1">
      <alignment horizontal="right"/>
    </xf>
    <xf numFmtId="165" fontId="17" fillId="4" borderId="24" xfId="10" applyNumberFormat="1" applyFill="1" applyBorder="1">
      <alignment horizontal="right"/>
    </xf>
    <xf numFmtId="165" fontId="17" fillId="4" borderId="27" xfId="10" applyNumberFormat="1" applyFill="1" applyBorder="1">
      <alignment horizontal="right"/>
    </xf>
    <xf numFmtId="165" fontId="17" fillId="4" borderId="25" xfId="10" applyNumberFormat="1" applyFill="1" applyBorder="1">
      <alignment horizontal="right"/>
    </xf>
    <xf numFmtId="165" fontId="17" fillId="4" borderId="28" xfId="10" applyNumberFormat="1" applyFill="1" applyBorder="1">
      <alignment horizontal="right"/>
    </xf>
    <xf numFmtId="165" fontId="17" fillId="4" borderId="29" xfId="10" applyNumberFormat="1" applyFill="1" applyBorder="1">
      <alignment horizontal="right"/>
    </xf>
    <xf numFmtId="165" fontId="17" fillId="4" borderId="40" xfId="10" applyNumberFormat="1" applyFill="1" applyBorder="1">
      <alignment horizontal="right"/>
    </xf>
    <xf numFmtId="0" fontId="41" fillId="5" borderId="38" xfId="19" applyNumberFormat="1" applyFont="1" applyFill="1" applyBorder="1" applyAlignment="1"/>
    <xf numFmtId="0" fontId="41" fillId="0" borderId="38" xfId="19" applyNumberFormat="1" applyFont="1" applyFill="1" applyBorder="1" applyAlignment="1"/>
    <xf numFmtId="171" fontId="41" fillId="0" borderId="38" xfId="19" applyNumberFormat="1" applyFont="1" applyFill="1" applyBorder="1" applyAlignment="1"/>
    <xf numFmtId="0" fontId="6" fillId="0" borderId="0" xfId="16" applyFont="1" applyBorder="1" applyAlignment="1">
      <alignment horizontal="center"/>
    </xf>
    <xf numFmtId="0" fontId="27" fillId="4" borderId="30" xfId="16" applyFont="1" applyFill="1" applyBorder="1" applyAlignment="1">
      <alignment horizontal="center" vertical="center" wrapText="1"/>
    </xf>
    <xf numFmtId="0" fontId="27" fillId="4" borderId="31" xfId="16" applyFont="1" applyFill="1" applyBorder="1" applyAlignment="1">
      <alignment horizontal="center" vertical="center"/>
    </xf>
    <xf numFmtId="0" fontId="27" fillId="4" borderId="32" xfId="16" applyFont="1" applyFill="1" applyBorder="1" applyAlignment="1">
      <alignment horizontal="center" vertical="center"/>
    </xf>
    <xf numFmtId="0" fontId="27" fillId="4" borderId="33" xfId="16" applyFont="1" applyFill="1" applyBorder="1" applyAlignment="1">
      <alignment horizontal="center" vertical="center"/>
    </xf>
    <xf numFmtId="0" fontId="27" fillId="4" borderId="0" xfId="16" applyFont="1" applyFill="1" applyBorder="1" applyAlignment="1">
      <alignment horizontal="center" vertical="center"/>
    </xf>
    <xf numFmtId="0" fontId="27" fillId="4" borderId="34" xfId="16" applyFont="1" applyFill="1" applyBorder="1" applyAlignment="1">
      <alignment horizontal="center" vertical="center"/>
    </xf>
    <xf numFmtId="0" fontId="27" fillId="4" borderId="35" xfId="16" applyFont="1" applyFill="1" applyBorder="1" applyAlignment="1">
      <alignment horizontal="center" vertical="center"/>
    </xf>
    <xf numFmtId="0" fontId="27" fillId="4" borderId="36" xfId="16" applyFont="1" applyFill="1" applyBorder="1" applyAlignment="1">
      <alignment horizontal="center" vertical="center"/>
    </xf>
    <xf numFmtId="0" fontId="27" fillId="4" borderId="37" xfId="16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textRotation="90"/>
    </xf>
    <xf numFmtId="0" fontId="8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left" vertical="center"/>
    </xf>
    <xf numFmtId="164" fontId="18" fillId="2" borderId="13" xfId="10" applyFont="1" applyFill="1" applyBorder="1" applyAlignment="1">
      <alignment horizontal="center" vertical="center" wrapText="1"/>
    </xf>
    <xf numFmtId="164" fontId="19" fillId="0" borderId="0" xfId="10" applyFont="1" applyFill="1" applyBorder="1" applyAlignment="1">
      <alignment horizontal="left"/>
    </xf>
    <xf numFmtId="164" fontId="17" fillId="0" borderId="0" xfId="10" applyFont="1" applyFill="1" applyBorder="1" applyAlignment="1">
      <alignment horizontal="left"/>
    </xf>
    <xf numFmtId="164" fontId="6" fillId="0" borderId="0" xfId="10" applyFont="1" applyFill="1" applyBorder="1" applyAlignment="1">
      <alignment horizontal="left"/>
    </xf>
    <xf numFmtId="164" fontId="17" fillId="0" borderId="0" xfId="10" applyFont="1" applyAlignment="1">
      <alignment horizontal="left"/>
    </xf>
    <xf numFmtId="3" fontId="31" fillId="4" borderId="6" xfId="10" applyNumberFormat="1" applyFont="1" applyFill="1" applyBorder="1">
      <alignment horizontal="right"/>
    </xf>
    <xf numFmtId="0" fontId="8" fillId="0" borderId="0" xfId="4" applyNumberFormat="1" applyFont="1" applyAlignment="1">
      <alignment vertical="center"/>
    </xf>
    <xf numFmtId="0" fontId="8" fillId="4" borderId="0" xfId="10" applyNumberFormat="1" applyFont="1" applyFill="1" applyBorder="1" applyAlignment="1">
      <alignment vertical="center"/>
    </xf>
  </cellXfs>
  <cellStyles count="20">
    <cellStyle name="Hyperlink" xfId="14" builtinId="8"/>
    <cellStyle name="Normal" xfId="0" builtinId="0"/>
    <cellStyle name="Normal 10" xfId="16"/>
    <cellStyle name="Normal 11" xfId="18"/>
    <cellStyle name="Normal 11 2" xfId="19"/>
    <cellStyle name="Normal 2" xfId="1"/>
    <cellStyle name="Normal 2 2" xfId="2"/>
    <cellStyle name="Normal 2 3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5"/>
    <cellStyle name="NumberCellStyle" xfId="10"/>
    <cellStyle name="Percent" xfId="17" builtinId="5"/>
    <cellStyle name="Percent 2" xfId="11"/>
    <cellStyle name="Percent 2 2" xfId="12"/>
    <cellStyle name="Percent 3" xfId="13"/>
  </cellStyles>
  <dxfs count="0"/>
  <tableStyles count="0" defaultTableStyle="TableStyleMedium2" defaultPivotStyle="PivotStyleLight16"/>
  <colors>
    <mruColors>
      <color rgb="FF99CCFF"/>
      <color rgb="FFFA3C3C"/>
      <color rgb="FFE54C33"/>
      <color rgb="FFF74764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l">
              <a:defRPr lang="en-US"/>
            </a:pPr>
            <a:r>
              <a:rPr lang="en-GB" sz="1200" b="1"/>
              <a:t>Resource productivity in comparison to GDP and DMC, EU-28, 2000-2017</a:t>
            </a:r>
          </a:p>
          <a:p>
            <a:pPr algn="l">
              <a:defRPr lang="en-US"/>
            </a:pPr>
            <a:r>
              <a:rPr lang="en-GB" sz="1000" b="0"/>
              <a:t>(Index 2000 = 100)</a:t>
            </a:r>
          </a:p>
        </c:rich>
      </c:tx>
      <c:layout>
        <c:manualLayout>
          <c:xMode val="edge"/>
          <c:yMode val="edge"/>
          <c:x val="2.1562266402523452E-2"/>
          <c:y val="1.78571428571428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08302368172134E-2"/>
          <c:y val="0.13434406636670418"/>
          <c:w val="0.88298438320209949"/>
          <c:h val="0.70846386389201343"/>
        </c:manualLayout>
      </c:layout>
      <c:lineChart>
        <c:grouping val="standard"/>
        <c:varyColors val="0"/>
        <c:ser>
          <c:idx val="0"/>
          <c:order val="0"/>
          <c:tx>
            <c:strRef>
              <c:f>'Fig1'!$C$9</c:f>
              <c:strCache>
                <c:ptCount val="1"/>
                <c:pt idx="0">
                  <c:v>Resource productivity</c:v>
                </c:pt>
              </c:strCache>
            </c:strRef>
          </c:tx>
          <c:spPr>
            <a:ln w="38100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'Fig1'!$D$8:$U$8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'Fig1'!$D$9:$U$9</c:f>
              <c:numCache>
                <c:formatCode>0.0</c:formatCode>
                <c:ptCount val="18"/>
                <c:pt idx="0" formatCode="0">
                  <c:v>100</c:v>
                </c:pt>
                <c:pt idx="1">
                  <c:v>101.73699999999999</c:v>
                </c:pt>
                <c:pt idx="2">
                  <c:v>104.47499999999999</c:v>
                </c:pt>
                <c:pt idx="3">
                  <c:v>106.29900000000001</c:v>
                </c:pt>
                <c:pt idx="4">
                  <c:v>103.771</c:v>
                </c:pt>
                <c:pt idx="5">
                  <c:v>105.06</c:v>
                </c:pt>
                <c:pt idx="6">
                  <c:v>106.563</c:v>
                </c:pt>
                <c:pt idx="7">
                  <c:v>106.575</c:v>
                </c:pt>
                <c:pt idx="8">
                  <c:v>109.17400000000001</c:v>
                </c:pt>
                <c:pt idx="9">
                  <c:v>118.655</c:v>
                </c:pt>
                <c:pt idx="10">
                  <c:v>125.06699999999999</c:v>
                </c:pt>
                <c:pt idx="11">
                  <c:v>121.449</c:v>
                </c:pt>
                <c:pt idx="12">
                  <c:v>130.756</c:v>
                </c:pt>
                <c:pt idx="13">
                  <c:v>133.851</c:v>
                </c:pt>
                <c:pt idx="14">
                  <c:v>134.30799999999999</c:v>
                </c:pt>
                <c:pt idx="15">
                  <c:v>137.15700000000001</c:v>
                </c:pt>
                <c:pt idx="16">
                  <c:v>140.45599999999999</c:v>
                </c:pt>
                <c:pt idx="17">
                  <c:v>140.74199999999999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5-4378-9E4A-D1E4CBFE2CF5}"/>
            </c:ext>
          </c:extLst>
        </c:ser>
        <c:ser>
          <c:idx val="1"/>
          <c:order val="1"/>
          <c:tx>
            <c:strRef>
              <c:f>'Fig1'!$C$10</c:f>
              <c:strCache>
                <c:ptCount val="1"/>
                <c:pt idx="0">
                  <c:v>DMC</c:v>
                </c:pt>
              </c:strCache>
            </c:strRef>
          </c:tx>
          <c:spPr>
            <a:ln w="25400" cap="rnd" cmpd="sng" algn="ctr">
              <a:solidFill>
                <a:srgbClr val="C84B96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'Fig1'!$D$8:$U$8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'Fig1'!$D$10:$U$10</c:f>
              <c:numCache>
                <c:formatCode>0.0</c:formatCode>
                <c:ptCount val="18"/>
                <c:pt idx="0" formatCode="0">
                  <c:v>100</c:v>
                </c:pt>
                <c:pt idx="1">
                  <c:v>100.498</c:v>
                </c:pt>
                <c:pt idx="2">
                  <c:v>99.198999999999998</c:v>
                </c:pt>
                <c:pt idx="3">
                  <c:v>98.789000000000001</c:v>
                </c:pt>
                <c:pt idx="4">
                  <c:v>103.735</c:v>
                </c:pt>
                <c:pt idx="5">
                  <c:v>104.619</c:v>
                </c:pt>
                <c:pt idx="6">
                  <c:v>106.56</c:v>
                </c:pt>
                <c:pt idx="7">
                  <c:v>109.84</c:v>
                </c:pt>
                <c:pt idx="8">
                  <c:v>107.764</c:v>
                </c:pt>
                <c:pt idx="9">
                  <c:v>94.864999999999995</c:v>
                </c:pt>
                <c:pt idx="10">
                  <c:v>91.867999999999995</c:v>
                </c:pt>
                <c:pt idx="11">
                  <c:v>96.266000000000005</c:v>
                </c:pt>
                <c:pt idx="12">
                  <c:v>89.061000000000007</c:v>
                </c:pt>
                <c:pt idx="13">
                  <c:v>87.247</c:v>
                </c:pt>
                <c:pt idx="14">
                  <c:v>88.506</c:v>
                </c:pt>
                <c:pt idx="15">
                  <c:v>88.691999999999993</c:v>
                </c:pt>
                <c:pt idx="16">
                  <c:v>88.370999999999995</c:v>
                </c:pt>
                <c:pt idx="17">
                  <c:v>90.344999999999999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5-4378-9E4A-D1E4CBFE2CF5}"/>
            </c:ext>
          </c:extLst>
        </c:ser>
        <c:ser>
          <c:idx val="3"/>
          <c:order val="2"/>
          <c:tx>
            <c:strRef>
              <c:f>'Fig1'!$C$11</c:f>
              <c:strCache>
                <c:ptCount val="1"/>
                <c:pt idx="0">
                  <c:v>GDP</c:v>
                </c:pt>
              </c:strCache>
            </c:strRef>
          </c:tx>
          <c:spPr>
            <a:ln w="25400" cap="rnd" cmpd="sng" algn="ctr">
              <a:solidFill>
                <a:srgbClr val="286EB4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'Fig1'!$D$8:$U$8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'Fig1'!$D$11:$U$11</c:f>
              <c:numCache>
                <c:formatCode>0.0</c:formatCode>
                <c:ptCount val="18"/>
                <c:pt idx="0" formatCode="0">
                  <c:v>100</c:v>
                </c:pt>
                <c:pt idx="1">
                  <c:v>102.24386278782909</c:v>
                </c:pt>
                <c:pt idx="2">
                  <c:v>103.63813655449266</c:v>
                </c:pt>
                <c:pt idx="3">
                  <c:v>105.01213217615219</c:v>
                </c:pt>
                <c:pt idx="4">
                  <c:v>107.64644893653674</c:v>
                </c:pt>
                <c:pt idx="5">
                  <c:v>109.91362339879156</c:v>
                </c:pt>
                <c:pt idx="6">
                  <c:v>113.55378483180547</c:v>
                </c:pt>
                <c:pt idx="7">
                  <c:v>117.06186129845419</c:v>
                </c:pt>
                <c:pt idx="8">
                  <c:v>117.64935167282292</c:v>
                </c:pt>
                <c:pt idx="9">
                  <c:v>112.56142766854057</c:v>
                </c:pt>
                <c:pt idx="10">
                  <c:v>114.89683712743761</c:v>
                </c:pt>
                <c:pt idx="11">
                  <c:v>116.91376388065828</c:v>
                </c:pt>
                <c:pt idx="12">
                  <c:v>116.4525537577545</c:v>
                </c:pt>
                <c:pt idx="13">
                  <c:v>116.78051872898507</c:v>
                </c:pt>
                <c:pt idx="14">
                  <c:v>118.87088379156816</c:v>
                </c:pt>
                <c:pt idx="15">
                  <c:v>121.64705664633655</c:v>
                </c:pt>
                <c:pt idx="16">
                  <c:v>124.12317906193022</c:v>
                </c:pt>
                <c:pt idx="17">
                  <c:v>127.1535063721781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5-4378-9E4A-D1E4CBFE2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38624"/>
        <c:axId val="235740160"/>
      </c:lineChart>
      <c:catAx>
        <c:axId val="2357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574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40160"/>
        <c:scaling>
          <c:orientation val="minMax"/>
          <c:max val="150"/>
          <c:min val="80"/>
        </c:scaling>
        <c:delete val="0"/>
        <c:axPos val="l"/>
        <c:majorGridlines>
          <c:spPr>
            <a:ln w="3175" cap="rnd">
              <a:solidFill>
                <a:schemeClr val="bg2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573862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GB"/>
              <a:t>Resource productivity, cross country comparison, 2017</a:t>
            </a:r>
          </a:p>
        </c:rich>
      </c:tx>
      <c:layout>
        <c:manualLayout>
          <c:xMode val="edge"/>
          <c:yMode val="edge"/>
          <c:x val="1.618753280839897E-2"/>
          <c:y val="1.21626757886735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159580052493462E-2"/>
          <c:y val="7.3553781832003048E-2"/>
          <c:w val="0.84447125984251969"/>
          <c:h val="0.83803409978541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'Fig2&amp;Tab2'!$C$6</c:f>
              <c:strCache>
                <c:ptCount val="1"/>
                <c:pt idx="0">
                  <c:v>EU28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636745406824146E-2"/>
                  <c:y val="2.0880195599022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EU-28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'Fig2&amp;Tab2'!$E$6</c:f>
              <c:numCache>
                <c:formatCode>#,##0_i</c:formatCode>
                <c:ptCount val="1"/>
                <c:pt idx="0">
                  <c:v>30050.930356503432</c:v>
                </c:pt>
              </c:numCache>
            </c:numRef>
          </c:xVal>
          <c:yVal>
            <c:numRef>
              <c:f>'Fig2&amp;Tab2'!$F$6</c:f>
              <c:numCache>
                <c:formatCode>#,##0.0_i</c:formatCode>
                <c:ptCount val="1"/>
                <c:pt idx="0">
                  <c:v>13.355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A-4D6E-9962-E1FF80B93C0A}"/>
            </c:ext>
          </c:extLst>
        </c:ser>
        <c:ser>
          <c:idx val="1"/>
          <c:order val="1"/>
          <c:tx>
            <c:strRef>
              <c:f>'Fig2&amp;Tab2'!$C$7</c:f>
              <c:strCache>
                <c:ptCount val="1"/>
                <c:pt idx="0">
                  <c:v>BE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2A-4D6E-9962-E1FF80B93C0A}"/>
              </c:ext>
            </c:extLst>
          </c:dPt>
          <c:dLbls>
            <c:dLbl>
              <c:idx val="0"/>
              <c:layout>
                <c:manualLayout>
                  <c:x val="-9.2137330328108669E-3"/>
                  <c:y val="-1.506984100012482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'Fig2&amp;Tab2'!$E$7</c:f>
              <c:numCache>
                <c:formatCode>#,##0_i</c:formatCode>
                <c:ptCount val="1"/>
                <c:pt idx="0">
                  <c:v>34878.671575375047</c:v>
                </c:pt>
              </c:numCache>
            </c:numRef>
          </c:xVal>
          <c:yVal>
            <c:numRef>
              <c:f>'Fig2&amp;Tab2'!$F$7</c:f>
              <c:numCache>
                <c:formatCode>#,##0.0_i</c:formatCode>
                <c:ptCount val="1"/>
                <c:pt idx="0">
                  <c:v>13.51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A-4D6E-9962-E1FF80B93C0A}"/>
            </c:ext>
          </c:extLst>
        </c:ser>
        <c:ser>
          <c:idx val="2"/>
          <c:order val="2"/>
          <c:tx>
            <c:strRef>
              <c:f>'Fig2&amp;Tab2'!$C$8</c:f>
              <c:strCache>
                <c:ptCount val="1"/>
                <c:pt idx="0">
                  <c:v>BG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dLbls>
            <c:dLbl>
              <c:idx val="0"/>
              <c:layout>
                <c:manualLayout>
                  <c:x val="-1.0000000000000002E-2"/>
                  <c:y val="5.9765677416622046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'Fig2&amp;Tab2'!$E$8</c:f>
              <c:numCache>
                <c:formatCode>#,##0_i</c:formatCode>
                <c:ptCount val="1"/>
                <c:pt idx="0">
                  <c:v>14790.953069603263</c:v>
                </c:pt>
              </c:numCache>
            </c:numRef>
          </c:xVal>
          <c:yVal>
            <c:numRef>
              <c:f>'Fig2&amp;Tab2'!$F$8</c:f>
              <c:numCache>
                <c:formatCode>#,##0.0_i</c:formatCode>
                <c:ptCount val="1"/>
                <c:pt idx="0">
                  <c:v>19.654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A-4D6E-9962-E1FF80B93C0A}"/>
            </c:ext>
          </c:extLst>
        </c:ser>
        <c:ser>
          <c:idx val="3"/>
          <c:order val="3"/>
          <c:tx>
            <c:strRef>
              <c:f>'Fig2&amp;Tab2'!$C$9</c:f>
              <c:strCache>
                <c:ptCount val="1"/>
                <c:pt idx="0">
                  <c:v>CZ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5977165354330775E-2"/>
                  <c:y val="-9.8323161927497491E-3"/>
                </c:manualLayout>
              </c:layout>
              <c:spPr/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'Fig2&amp;Tab2'!$E$9</c:f>
              <c:numCache>
                <c:formatCode>#,##0_i</c:formatCode>
                <c:ptCount val="1"/>
                <c:pt idx="0">
                  <c:v>26844.680199176208</c:v>
                </c:pt>
              </c:numCache>
            </c:numRef>
          </c:xVal>
          <c:yVal>
            <c:numRef>
              <c:f>'Fig2&amp;Tab2'!$F$9</c:f>
              <c:numCache>
                <c:formatCode>#,##0.0_i</c:formatCode>
                <c:ptCount val="1"/>
                <c:pt idx="0">
                  <c:v>15.664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A-4D6E-9962-E1FF80B93C0A}"/>
            </c:ext>
          </c:extLst>
        </c:ser>
        <c:ser>
          <c:idx val="4"/>
          <c:order val="4"/>
          <c:tx>
            <c:strRef>
              <c:f>'Fig2&amp;Tab2'!$C$10</c:f>
              <c:strCache>
                <c:ptCount val="1"/>
                <c:pt idx="0">
                  <c:v>DK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6483333333333341E-2"/>
                  <c:y val="-2.118989405052975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'Fig2&amp;Tab2'!$E$10</c:f>
              <c:numCache>
                <c:formatCode>#,##0_i</c:formatCode>
                <c:ptCount val="1"/>
                <c:pt idx="0">
                  <c:v>38379.647457580075</c:v>
                </c:pt>
              </c:numCache>
            </c:numRef>
          </c:xVal>
          <c:yVal>
            <c:numRef>
              <c:f>'Fig2&amp;Tab2'!$F$10</c:f>
              <c:numCache>
                <c:formatCode>#,##0.0_i</c:formatCode>
                <c:ptCount val="1"/>
                <c:pt idx="0">
                  <c:v>24.195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32A-4D6E-9962-E1FF80B93C0A}"/>
            </c:ext>
          </c:extLst>
        </c:ser>
        <c:ser>
          <c:idx val="5"/>
          <c:order val="5"/>
          <c:tx>
            <c:strRef>
              <c:f>'Fig2&amp;Tab2'!$C$11</c:f>
              <c:strCache>
                <c:ptCount val="1"/>
                <c:pt idx="0">
                  <c:v>DE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9080052493438339E-3"/>
                  <c:y val="-3.8170045370245598E-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'Fig2&amp;Tab2'!$E$11</c:f>
              <c:numCache>
                <c:formatCode>#,##0_i</c:formatCode>
                <c:ptCount val="1"/>
                <c:pt idx="0">
                  <c:v>37121.183030567699</c:v>
                </c:pt>
              </c:numCache>
            </c:numRef>
          </c:xVal>
          <c:yVal>
            <c:numRef>
              <c:f>'Fig2&amp;Tab2'!$F$11</c:f>
              <c:numCache>
                <c:formatCode>#,##0.0_i</c:formatCode>
                <c:ptCount val="1"/>
                <c:pt idx="0">
                  <c:v>15.648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32A-4D6E-9962-E1FF80B93C0A}"/>
            </c:ext>
          </c:extLst>
        </c:ser>
        <c:ser>
          <c:idx val="6"/>
          <c:order val="6"/>
          <c:tx>
            <c:strRef>
              <c:f>'Fig2&amp;Tab2'!$C$12</c:f>
              <c:strCache>
                <c:ptCount val="1"/>
                <c:pt idx="0">
                  <c:v>EE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0000000000000002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'Fig2&amp;Tab2'!$E$12</c:f>
              <c:numCache>
                <c:formatCode>#,##0_i</c:formatCode>
                <c:ptCount val="1"/>
                <c:pt idx="0">
                  <c:v>23616.652395960478</c:v>
                </c:pt>
              </c:numCache>
            </c:numRef>
          </c:xVal>
          <c:yVal>
            <c:numRef>
              <c:f>'Fig2&amp;Tab2'!$F$12</c:f>
              <c:numCache>
                <c:formatCode>#,##0.0_i</c:formatCode>
                <c:ptCount val="1"/>
                <c:pt idx="0">
                  <c:v>29.477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32A-4D6E-9962-E1FF80B93C0A}"/>
            </c:ext>
          </c:extLst>
        </c:ser>
        <c:ser>
          <c:idx val="7"/>
          <c:order val="7"/>
          <c:tx>
            <c:strRef>
              <c:f>'Fig2&amp;Tab2'!$C$13</c:f>
              <c:strCache>
                <c:ptCount val="1"/>
                <c:pt idx="0">
                  <c:v>IE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9158365389446184E-2"/>
                  <c:y val="-2.4111745600199738E-2"/>
                </c:manualLayout>
              </c:layout>
              <c:spPr/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'Fig2&amp;Tab2'!$E$13</c:f>
              <c:numCache>
                <c:formatCode>#,##0_i</c:formatCode>
                <c:ptCount val="1"/>
                <c:pt idx="0">
                  <c:v>54231.695049369846</c:v>
                </c:pt>
              </c:numCache>
            </c:numRef>
          </c:xVal>
          <c:yVal>
            <c:numRef>
              <c:f>'Fig2&amp;Tab2'!$F$13</c:f>
              <c:numCache>
                <c:formatCode>#,##0.0_i</c:formatCode>
                <c:ptCount val="1"/>
                <c:pt idx="0">
                  <c:v>23.457000000000001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32A-4D6E-9962-E1FF80B93C0A}"/>
            </c:ext>
          </c:extLst>
        </c:ser>
        <c:ser>
          <c:idx val="8"/>
          <c:order val="8"/>
          <c:tx>
            <c:strRef>
              <c:f>'Fig2&amp;Tab2'!$C$14</c:f>
              <c:strCache>
                <c:ptCount val="1"/>
                <c:pt idx="0">
                  <c:v>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3092125984251972E-2"/>
                  <c:y val="1.3753024148265089E-2"/>
                </c:manualLayout>
              </c:layout>
              <c:spPr/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'Fig2&amp;Tab2'!$E$14</c:f>
              <c:numCache>
                <c:formatCode>#,##0_i</c:formatCode>
                <c:ptCount val="1"/>
                <c:pt idx="0">
                  <c:v>20179.421440658527</c:v>
                </c:pt>
              </c:numCache>
            </c:numRef>
          </c:xVal>
          <c:yVal>
            <c:numRef>
              <c:f>'Fig2&amp;Tab2'!$F$14</c:f>
              <c:numCache>
                <c:formatCode>#,##0.0_i</c:formatCode>
                <c:ptCount val="1"/>
                <c:pt idx="0">
                  <c:v>11.986000000000001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32A-4D6E-9962-E1FF80B93C0A}"/>
            </c:ext>
          </c:extLst>
        </c:ser>
        <c:ser>
          <c:idx val="9"/>
          <c:order val="9"/>
          <c:tx>
            <c:strRef>
              <c:f>'Fig2&amp;Tab2'!$C$15</c:f>
              <c:strCache>
                <c:ptCount val="1"/>
                <c:pt idx="0">
                  <c:v>ES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A-4D6E-9962-E1FF80B93C0A}"/>
              </c:ext>
            </c:extLst>
          </c:dPt>
          <c:dLbls>
            <c:dLbl>
              <c:idx val="0"/>
              <c:layout>
                <c:manualLayout>
                  <c:x val="-3.7882808398950141E-2"/>
                  <c:y val="1.7446954644688109E-2"/>
                </c:manualLayout>
              </c:layout>
              <c:spPr/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'Fig2&amp;Tab2'!$E$15</c:f>
              <c:numCache>
                <c:formatCode>#,##0_i</c:formatCode>
                <c:ptCount val="1"/>
                <c:pt idx="0">
                  <c:v>27563.264762292962</c:v>
                </c:pt>
              </c:numCache>
            </c:numRef>
          </c:xVal>
          <c:yVal>
            <c:numRef>
              <c:f>'Fig2&amp;Tab2'!$F$15</c:f>
              <c:numCache>
                <c:formatCode>#,##0.0_i</c:formatCode>
                <c:ptCount val="1"/>
                <c:pt idx="0">
                  <c:v>8.7219999999999995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32A-4D6E-9962-E1FF80B93C0A}"/>
            </c:ext>
          </c:extLst>
        </c:ser>
        <c:ser>
          <c:idx val="10"/>
          <c:order val="10"/>
          <c:tx>
            <c:strRef>
              <c:f>'Fig2&amp;Tab2'!$C$16</c:f>
              <c:strCache>
                <c:ptCount val="1"/>
                <c:pt idx="0">
                  <c:v>FR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'Fig2&amp;Tab2'!$E$16</c:f>
              <c:numCache>
                <c:formatCode>#,##0_i</c:formatCode>
                <c:ptCount val="1"/>
                <c:pt idx="0">
                  <c:v>31202.186598147458</c:v>
                </c:pt>
              </c:numCache>
            </c:numRef>
          </c:xVal>
          <c:yVal>
            <c:numRef>
              <c:f>'Fig2&amp;Tab2'!$F$16</c:f>
              <c:numCache>
                <c:formatCode>#,##0.0_i</c:formatCode>
                <c:ptCount val="1"/>
                <c:pt idx="0">
                  <c:v>11.297000000000001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32A-4D6E-9962-E1FF80B93C0A}"/>
            </c:ext>
          </c:extLst>
        </c:ser>
        <c:ser>
          <c:idx val="11"/>
          <c:order val="11"/>
          <c:tx>
            <c:strRef>
              <c:f>'Fig2&amp;Tab2'!$C$17</c:f>
              <c:strCache>
                <c:ptCount val="1"/>
                <c:pt idx="0">
                  <c:v>HR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2153937007874021E-2"/>
                  <c:y val="1.783775805530421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'Fig2&amp;Tab2'!$E$17</c:f>
              <c:numCache>
                <c:formatCode>#,##0_i</c:formatCode>
                <c:ptCount val="1"/>
                <c:pt idx="0">
                  <c:v>18542.669678557566</c:v>
                </c:pt>
              </c:numCache>
            </c:numRef>
          </c:xVal>
          <c:yVal>
            <c:numRef>
              <c:f>'Fig2&amp;Tab2'!$F$17</c:f>
              <c:numCache>
                <c:formatCode>#,##0.0_i</c:formatCode>
                <c:ptCount val="1"/>
                <c:pt idx="0">
                  <c:v>9.9559999999999995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32A-4D6E-9962-E1FF80B93C0A}"/>
            </c:ext>
          </c:extLst>
        </c:ser>
        <c:ser>
          <c:idx val="12"/>
          <c:order val="12"/>
          <c:tx>
            <c:strRef>
              <c:f>'Fig2&amp;Tab2'!$C$18</c:f>
              <c:strCache>
                <c:ptCount val="1"/>
                <c:pt idx="0">
                  <c:v>IT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9148293963254594E-3"/>
                  <c:y val="-8.434116884533687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'Fig2&amp;Tab2'!$E$18</c:f>
              <c:numCache>
                <c:formatCode>#,##0_i</c:formatCode>
                <c:ptCount val="1"/>
                <c:pt idx="0">
                  <c:v>28882.599151532995</c:v>
                </c:pt>
              </c:numCache>
            </c:numRef>
          </c:xVal>
          <c:yVal>
            <c:numRef>
              <c:f>'Fig2&amp;Tab2'!$F$18</c:f>
              <c:numCache>
                <c:formatCode>#,##0.0_i</c:formatCode>
                <c:ptCount val="1"/>
                <c:pt idx="0">
                  <c:v>8.1590000000000007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32A-4D6E-9962-E1FF80B93C0A}"/>
            </c:ext>
          </c:extLst>
        </c:ser>
        <c:ser>
          <c:idx val="13"/>
          <c:order val="13"/>
          <c:tx>
            <c:strRef>
              <c:f>'Fig2&amp;Tab2'!$C$19</c:f>
              <c:strCache>
                <c:ptCount val="1"/>
                <c:pt idx="0">
                  <c:v>CY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4999999999999998E-2"/>
                  <c:y val="1.131920245910581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'Fig2&amp;Tab2'!$E$19</c:f>
              <c:numCache>
                <c:formatCode>#,##0_i</c:formatCode>
                <c:ptCount val="1"/>
                <c:pt idx="0">
                  <c:v>25528.464175893729</c:v>
                </c:pt>
              </c:numCache>
            </c:numRef>
          </c:xVal>
          <c:yVal>
            <c:numRef>
              <c:f>'Fig2&amp;Tab2'!$F$19</c:f>
              <c:numCache>
                <c:formatCode>#,##0.0_i</c:formatCode>
                <c:ptCount val="1"/>
                <c:pt idx="0">
                  <c:v>18.125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32A-4D6E-9962-E1FF80B93C0A}"/>
            </c:ext>
          </c:extLst>
        </c:ser>
        <c:ser>
          <c:idx val="14"/>
          <c:order val="14"/>
          <c:tx>
            <c:strRef>
              <c:f>'Fig2&amp;Tab2'!$C$20</c:f>
              <c:strCache>
                <c:ptCount val="1"/>
                <c:pt idx="0">
                  <c:v>LV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accent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2A-4D6E-9962-E1FF80B93C0A}"/>
              </c:ext>
            </c:extLst>
          </c:dPt>
          <c:dLbls>
            <c:dLbl>
              <c:idx val="0"/>
              <c:layout>
                <c:manualLayout>
                  <c:x val="-3.705000000000000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'Fig2&amp;Tab2'!$E$20</c:f>
              <c:numCache>
                <c:formatCode>#,##0_i</c:formatCode>
                <c:ptCount val="1"/>
                <c:pt idx="0">
                  <c:v>20025.763960112199</c:v>
                </c:pt>
              </c:numCache>
            </c:numRef>
          </c:xVal>
          <c:yVal>
            <c:numRef>
              <c:f>'Fig2&amp;Tab2'!$F$20</c:f>
              <c:numCache>
                <c:formatCode>#,##0.0_i</c:formatCode>
                <c:ptCount val="1"/>
                <c:pt idx="0">
                  <c:v>13.042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32A-4D6E-9962-E1FF80B93C0A}"/>
            </c:ext>
          </c:extLst>
        </c:ser>
        <c:ser>
          <c:idx val="15"/>
          <c:order val="15"/>
          <c:tx>
            <c:strRef>
              <c:f>'Fig2&amp;Tab2'!$C$21</c:f>
              <c:strCache>
                <c:ptCount val="1"/>
                <c:pt idx="0">
                  <c:v>LT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7875853018372714E-2"/>
                  <c:y val="-4.942340642627495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'Fig2&amp;Tab2'!$E$21</c:f>
              <c:numCache>
                <c:formatCode>#,##0_i</c:formatCode>
                <c:ptCount val="1"/>
                <c:pt idx="0">
                  <c:v>23478.867756822488</c:v>
                </c:pt>
              </c:numCache>
            </c:numRef>
          </c:xVal>
          <c:yVal>
            <c:numRef>
              <c:f>'Fig2&amp;Tab2'!$F$21</c:f>
              <c:numCache>
                <c:formatCode>#,##0.0_i</c:formatCode>
                <c:ptCount val="1"/>
                <c:pt idx="0">
                  <c:v>17.829999999999998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32A-4D6E-9962-E1FF80B93C0A}"/>
            </c:ext>
          </c:extLst>
        </c:ser>
        <c:ser>
          <c:idx val="16"/>
          <c:order val="16"/>
          <c:tx>
            <c:strRef>
              <c:f>'Fig2&amp;Tab2'!$C$23</c:f>
              <c:strCache>
                <c:ptCount val="1"/>
                <c:pt idx="0">
                  <c:v>HU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accent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2A-4D6E-9962-E1FF80B93C0A}"/>
              </c:ext>
            </c:extLst>
          </c:dPt>
          <c:dLbls>
            <c:dLbl>
              <c:idx val="0"/>
              <c:layout>
                <c:manualLayout>
                  <c:x val="-1.5882677165354336E-2"/>
                  <c:y val="-1.402806922973259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'Fig2&amp;Tab2'!$E$23</c:f>
              <c:numCache>
                <c:formatCode>#,##0_i</c:formatCode>
                <c:ptCount val="1"/>
                <c:pt idx="0">
                  <c:v>20333.969284323222</c:v>
                </c:pt>
              </c:numCache>
            </c:numRef>
          </c:xVal>
          <c:yVal>
            <c:numRef>
              <c:f>'Fig2&amp;Tab2'!$F$23</c:f>
              <c:numCache>
                <c:formatCode>#,##0.0_i</c:formatCode>
                <c:ptCount val="1"/>
                <c:pt idx="0">
                  <c:v>13.215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32A-4D6E-9962-E1FF80B93C0A}"/>
            </c:ext>
          </c:extLst>
        </c:ser>
        <c:ser>
          <c:idx val="17"/>
          <c:order val="17"/>
          <c:tx>
            <c:strRef>
              <c:f>'Fig2&amp;Tab2'!$C$24</c:f>
              <c:strCache>
                <c:ptCount val="1"/>
                <c:pt idx="0">
                  <c:v>MT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5862204724409452E-2"/>
                  <c:y val="-1.60502858903028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'Fig2&amp;Tab2'!$E$24</c:f>
              <c:numCache>
                <c:formatCode>#,##0_i</c:formatCode>
                <c:ptCount val="1"/>
                <c:pt idx="0">
                  <c:v>29336.387470913396</c:v>
                </c:pt>
              </c:numCache>
            </c:numRef>
          </c:xVal>
          <c:yVal>
            <c:numRef>
              <c:f>'Fig2&amp;Tab2'!$F$24</c:f>
              <c:numCache>
                <c:formatCode>#,##0.0_i</c:formatCode>
                <c:ptCount val="1"/>
                <c:pt idx="0">
                  <c:v>11.805999999999999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32A-4D6E-9962-E1FF80B93C0A}"/>
            </c:ext>
          </c:extLst>
        </c:ser>
        <c:ser>
          <c:idx val="18"/>
          <c:order val="18"/>
          <c:tx>
            <c:strRef>
              <c:f>'Fig2&amp;Tab2'!$C$25</c:f>
              <c:strCache>
                <c:ptCount val="1"/>
                <c:pt idx="0">
                  <c:v>NL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7053805774278212E-3"/>
                  <c:y val="1.433186377375199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'Fig2&amp;Tab2'!$E$25</c:f>
              <c:numCache>
                <c:formatCode>#,##0_i</c:formatCode>
                <c:ptCount val="1"/>
                <c:pt idx="0">
                  <c:v>38425.83188102056</c:v>
                </c:pt>
              </c:numCache>
            </c:numRef>
          </c:xVal>
          <c:yVal>
            <c:numRef>
              <c:f>'Fig2&amp;Tab2'!$F$25</c:f>
              <c:numCache>
                <c:formatCode>#,##0.0_i</c:formatCode>
                <c:ptCount val="1"/>
                <c:pt idx="0">
                  <c:v>9.3059999999999992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32A-4D6E-9962-E1FF80B93C0A}"/>
            </c:ext>
          </c:extLst>
        </c:ser>
        <c:ser>
          <c:idx val="19"/>
          <c:order val="19"/>
          <c:tx>
            <c:strRef>
              <c:f>'Fig2&amp;Tab2'!$C$26</c:f>
              <c:strCache>
                <c:ptCount val="1"/>
                <c:pt idx="0">
                  <c:v>AT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1141732283464558E-4"/>
                  <c:y val="2.947461640644613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'Fig2&amp;Tab2'!$E$26</c:f>
              <c:numCache>
                <c:formatCode>#,##0_i</c:formatCode>
                <c:ptCount val="1"/>
                <c:pt idx="0">
                  <c:v>38042.760918190332</c:v>
                </c:pt>
              </c:numCache>
            </c:numRef>
          </c:xVal>
          <c:yVal>
            <c:numRef>
              <c:f>'Fig2&amp;Tab2'!$F$26</c:f>
              <c:numCache>
                <c:formatCode>#,##0.0_i</c:formatCode>
                <c:ptCount val="1"/>
                <c:pt idx="0">
                  <c:v>20.728999999999999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32A-4D6E-9962-E1FF80B93C0A}"/>
            </c:ext>
          </c:extLst>
        </c:ser>
        <c:ser>
          <c:idx val="20"/>
          <c:order val="20"/>
          <c:tx>
            <c:strRef>
              <c:f>'Fig2&amp;Tab2'!$C$27</c:f>
              <c:strCache>
                <c:ptCount val="1"/>
                <c:pt idx="0">
                  <c:v>PL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accent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32A-4D6E-9962-E1FF80B93C0A}"/>
              </c:ext>
            </c:extLst>
          </c:dPt>
          <c:dLbls>
            <c:dLbl>
              <c:idx val="0"/>
              <c:layout>
                <c:manualLayout>
                  <c:x val="-3.6781627296587925E-2"/>
                  <c:y val="5.562122583087872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'Fig2&amp;Tab2'!$E$27</c:f>
              <c:numCache>
                <c:formatCode>#,##0_i</c:formatCode>
                <c:ptCount val="1"/>
                <c:pt idx="0">
                  <c:v>21127.291011155652</c:v>
                </c:pt>
              </c:numCache>
            </c:numRef>
          </c:xVal>
          <c:yVal>
            <c:numRef>
              <c:f>'Fig2&amp;Tab2'!$F$27</c:f>
              <c:numCache>
                <c:formatCode>#,##0.0_i</c:formatCode>
                <c:ptCount val="1"/>
                <c:pt idx="0">
                  <c:v>18.757999999999999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32A-4D6E-9962-E1FF80B93C0A}"/>
            </c:ext>
          </c:extLst>
        </c:ser>
        <c:ser>
          <c:idx val="21"/>
          <c:order val="21"/>
          <c:tx>
            <c:strRef>
              <c:f>'Fig2&amp;Tab2'!$C$28</c:f>
              <c:strCache>
                <c:ptCount val="1"/>
                <c:pt idx="0">
                  <c:v>PT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32A-4D6E-9962-E1FF80B93C0A}"/>
              </c:ext>
            </c:extLst>
          </c:dPt>
          <c:dLbls>
            <c:dLbl>
              <c:idx val="0"/>
              <c:layout>
                <c:manualLayout>
                  <c:x val="-9.2204724409448817E-3"/>
                  <c:y val="9.1311630056022941E-3"/>
                </c:manualLayout>
              </c:layout>
              <c:spPr/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'Fig2&amp;Tab2'!$E$28</c:f>
              <c:numCache>
                <c:formatCode>#,##0_i</c:formatCode>
                <c:ptCount val="1"/>
                <c:pt idx="0">
                  <c:v>22985.718862557398</c:v>
                </c:pt>
              </c:numCache>
            </c:numRef>
          </c:xVal>
          <c:yVal>
            <c:numRef>
              <c:f>'Fig2&amp;Tab2'!$F$28</c:f>
              <c:numCache>
                <c:formatCode>#,##0.0_i</c:formatCode>
                <c:ptCount val="1"/>
                <c:pt idx="0">
                  <c:v>15.895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32A-4D6E-9962-E1FF80B93C0A}"/>
            </c:ext>
          </c:extLst>
        </c:ser>
        <c:ser>
          <c:idx val="22"/>
          <c:order val="22"/>
          <c:tx>
            <c:strRef>
              <c:f>'Fig2&amp;Tab2'!$C$29</c:f>
              <c:strCache>
                <c:ptCount val="1"/>
                <c:pt idx="0">
                  <c:v>RO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0000000000000002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'Fig2&amp;Tab2'!$E$29</c:f>
              <c:numCache>
                <c:formatCode>#,##0_i</c:formatCode>
                <c:ptCount val="1"/>
                <c:pt idx="0">
                  <c:v>18778.397907113267</c:v>
                </c:pt>
              </c:numCache>
            </c:numRef>
          </c:xVal>
          <c:yVal>
            <c:numRef>
              <c:f>'Fig2&amp;Tab2'!$F$29</c:f>
              <c:numCache>
                <c:formatCode>#,##0.0_i</c:formatCode>
                <c:ptCount val="1"/>
                <c:pt idx="0">
                  <c:v>21.196000000000002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32A-4D6E-9962-E1FF80B93C0A}"/>
            </c:ext>
          </c:extLst>
        </c:ser>
        <c:ser>
          <c:idx val="23"/>
          <c:order val="23"/>
          <c:tx>
            <c:strRef>
              <c:f>'Fig2&amp;Tab2'!$C$30</c:f>
              <c:strCache>
                <c:ptCount val="1"/>
                <c:pt idx="0">
                  <c:v>SI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accent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32A-4D6E-9962-E1FF80B93C0A}"/>
              </c:ext>
            </c:extLst>
          </c:dPt>
          <c:dLbls>
            <c:dLbl>
              <c:idx val="0"/>
              <c:layout>
                <c:manualLayout>
                  <c:x val="-6.9540682414698171E-3"/>
                  <c:y val="-5.203652721893873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'Fig2&amp;Tab2'!$E$30</c:f>
              <c:numCache>
                <c:formatCode>#,##0_i</c:formatCode>
                <c:ptCount val="1"/>
                <c:pt idx="0">
                  <c:v>25526.958151131344</c:v>
                </c:pt>
              </c:numCache>
            </c:numRef>
          </c:xVal>
          <c:yVal>
            <c:numRef>
              <c:f>'Fig2&amp;Tab2'!$F$30</c:f>
              <c:numCache>
                <c:formatCode>#,##0.0_i</c:formatCode>
                <c:ptCount val="1"/>
                <c:pt idx="0">
                  <c:v>13.106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32A-4D6E-9962-E1FF80B93C0A}"/>
            </c:ext>
          </c:extLst>
        </c:ser>
        <c:ser>
          <c:idx val="24"/>
          <c:order val="24"/>
          <c:tx>
            <c:strRef>
              <c:f>'Fig2&amp;Tab2'!$C$31</c:f>
              <c:strCache>
                <c:ptCount val="1"/>
                <c:pt idx="0">
                  <c:v>SK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4827559055118107E-2"/>
                  <c:y val="1.6549551110512171E-2"/>
                </c:manualLayout>
              </c:layout>
              <c:spPr/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'Fig2&amp;Tab2'!$E$31</c:f>
              <c:numCache>
                <c:formatCode>#,##0_i</c:formatCode>
                <c:ptCount val="1"/>
                <c:pt idx="0">
                  <c:v>22856.462088765475</c:v>
                </c:pt>
              </c:numCache>
            </c:numRef>
          </c:xVal>
          <c:yVal>
            <c:numRef>
              <c:f>'Fig2&amp;Tab2'!$F$31</c:f>
              <c:numCache>
                <c:formatCode>#,##0.0_i</c:formatCode>
                <c:ptCount val="1"/>
                <c:pt idx="0">
                  <c:v>13.064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32A-4D6E-9962-E1FF80B93C0A}"/>
            </c:ext>
          </c:extLst>
        </c:ser>
        <c:ser>
          <c:idx val="25"/>
          <c:order val="25"/>
          <c:tx>
            <c:strRef>
              <c:f>'Fig2&amp;Tab2'!$C$32</c:f>
              <c:strCache>
                <c:ptCount val="1"/>
                <c:pt idx="0">
                  <c:v>FI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'Fig2&amp;Tab2'!$E$32</c:f>
              <c:numCache>
                <c:formatCode>#,##0_i</c:formatCode>
                <c:ptCount val="1"/>
                <c:pt idx="0">
                  <c:v>32721.985747104234</c:v>
                </c:pt>
              </c:numCache>
            </c:numRef>
          </c:xVal>
          <c:yVal>
            <c:numRef>
              <c:f>'Fig2&amp;Tab2'!$F$32</c:f>
              <c:numCache>
                <c:formatCode>#,##0.0_i</c:formatCode>
                <c:ptCount val="1"/>
                <c:pt idx="0">
                  <c:v>33.002000000000002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32A-4D6E-9962-E1FF80B93C0A}"/>
            </c:ext>
          </c:extLst>
        </c:ser>
        <c:ser>
          <c:idx val="26"/>
          <c:order val="26"/>
          <c:tx>
            <c:strRef>
              <c:f>'Fig2&amp;Tab2'!$C$33</c:f>
              <c:strCache>
                <c:ptCount val="1"/>
                <c:pt idx="0">
                  <c:v>SE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632A-4D6E-9962-E1FF80B93C0A}"/>
              </c:ext>
            </c:extLst>
          </c:dPt>
          <c:dLbls>
            <c:dLbl>
              <c:idx val="0"/>
              <c:layout>
                <c:manualLayout>
                  <c:x val="-4.2368766404199482E-2"/>
                  <c:y val="1.12981537454518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'Fig2&amp;Tab2'!$E$33</c:f>
              <c:numCache>
                <c:formatCode>#,##0_i</c:formatCode>
                <c:ptCount val="1"/>
                <c:pt idx="0">
                  <c:v>36295.671236101938</c:v>
                </c:pt>
              </c:numCache>
            </c:numRef>
          </c:xVal>
          <c:yVal>
            <c:numRef>
              <c:f>'Fig2&amp;Tab2'!$F$33</c:f>
              <c:numCache>
                <c:formatCode>#,##0.0_i</c:formatCode>
                <c:ptCount val="1"/>
                <c:pt idx="0">
                  <c:v>24.036999999999999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32A-4D6E-9962-E1FF80B93C0A}"/>
            </c:ext>
          </c:extLst>
        </c:ser>
        <c:ser>
          <c:idx val="27"/>
          <c:order val="27"/>
          <c:tx>
            <c:strRef>
              <c:f>'Fig2&amp;Tab2'!$C$34</c:f>
              <c:strCache>
                <c:ptCount val="1"/>
                <c:pt idx="0">
                  <c:v>UK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circle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632A-4D6E-9962-E1FF80B93C0A}"/>
              </c:ext>
            </c:extLst>
          </c:dPt>
          <c:dLbls>
            <c:dLbl>
              <c:idx val="0"/>
              <c:layout>
                <c:manualLayout>
                  <c:x val="-8.333333333333335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'Fig2&amp;Tab2'!$E$34</c:f>
              <c:numCache>
                <c:formatCode>#,##0_i</c:formatCode>
                <c:ptCount val="1"/>
                <c:pt idx="0">
                  <c:v>31700.052524370727</c:v>
                </c:pt>
              </c:numCache>
            </c:numRef>
          </c:xVal>
          <c:yVal>
            <c:numRef>
              <c:f>'Fig2&amp;Tab2'!$F$34</c:f>
              <c:numCache>
                <c:formatCode>#,##0.0_i</c:formatCode>
                <c:ptCount val="1"/>
                <c:pt idx="0">
                  <c:v>8.7159999999999993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32A-4D6E-9962-E1FF80B93C0A}"/>
            </c:ext>
          </c:extLst>
        </c:ser>
        <c:ser>
          <c:idx val="28"/>
          <c:order val="28"/>
          <c:tx>
            <c:strRef>
              <c:f>'Fig2&amp;Tab2'!$C$35</c:f>
              <c:strCache>
                <c:ptCount val="1"/>
                <c:pt idx="0">
                  <c:v>NO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C000"/>
              </a:solidFill>
            </c:spPr>
          </c:marker>
          <c:dLbls>
            <c:dLbl>
              <c:idx val="0"/>
              <c:layout>
                <c:manualLayout>
                  <c:x val="-2.8333333333333332E-2"/>
                  <c:y val="2.118989405052975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'Fig2&amp;Tab2'!$E$35</c:f>
              <c:numCache>
                <c:formatCode>#,##0_i</c:formatCode>
                <c:ptCount val="1"/>
                <c:pt idx="0">
                  <c:v>43905.667042134795</c:v>
                </c:pt>
              </c:numCache>
            </c:numRef>
          </c:xVal>
          <c:yVal>
            <c:numRef>
              <c:f>'Fig2&amp;Tab2'!$F$35</c:f>
              <c:numCache>
                <c:formatCode>#,##0.0_i</c:formatCode>
                <c:ptCount val="1"/>
                <c:pt idx="0">
                  <c:v>27.084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632A-4D6E-9962-E1FF80B93C0A}"/>
            </c:ext>
          </c:extLst>
        </c:ser>
        <c:ser>
          <c:idx val="29"/>
          <c:order val="29"/>
          <c:tx>
            <c:strRef>
              <c:f>'Fig2&amp;Tab2'!$C$36</c:f>
              <c:strCache>
                <c:ptCount val="1"/>
                <c:pt idx="0">
                  <c:v>CH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FFC000"/>
              </a:solidFill>
            </c:spPr>
          </c:marker>
          <c:dLbls>
            <c:dLbl>
              <c:idx val="0"/>
              <c:layout>
                <c:manualLayout>
                  <c:x val="-2.6666666666666672E-2"/>
                  <c:y val="2.444987775061125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'Fig2&amp;Tab2'!$E$36</c:f>
              <c:numCache>
                <c:formatCode>#,##0_i</c:formatCode>
                <c:ptCount val="1"/>
                <c:pt idx="0">
                  <c:v>46812.445573981524</c:v>
                </c:pt>
              </c:numCache>
            </c:numRef>
          </c:xVal>
          <c:yVal>
            <c:numRef>
              <c:f>'Fig2&amp;Tab2'!$F$36</c:f>
              <c:numCache>
                <c:formatCode>#,##0.0_i</c:formatCode>
                <c:ptCount val="1"/>
                <c:pt idx="0">
                  <c:v>11.462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632A-4D6E-9962-E1FF80B93C0A}"/>
            </c:ext>
          </c:extLst>
        </c:ser>
        <c:ser>
          <c:idx val="30"/>
          <c:order val="30"/>
          <c:tx>
            <c:strRef>
              <c:f>'Fig2&amp;Tab2'!$C$37</c:f>
              <c:strCache>
                <c:ptCount val="1"/>
                <c:pt idx="0">
                  <c:v>MK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'Fig2&amp;Tab2'!$E$37</c:f>
              <c:numCache>
                <c:formatCode>#,##0_i</c:formatCode>
                <c:ptCount val="1"/>
                <c:pt idx="0">
                  <c:v>10841.156094330108</c:v>
                </c:pt>
              </c:numCache>
            </c:numRef>
          </c:xVal>
          <c:yVal>
            <c:numRef>
              <c:f>'Fig2&amp;Tab2'!$F$37</c:f>
              <c:numCache>
                <c:formatCode>#,##0.0_i</c:formatCode>
                <c:ptCount val="1"/>
                <c:pt idx="0">
                  <c:v>8.8490000000000002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632A-4D6E-9962-E1FF80B93C0A}"/>
            </c:ext>
          </c:extLst>
        </c:ser>
        <c:ser>
          <c:idx val="31"/>
          <c:order val="31"/>
          <c:tx>
            <c:strRef>
              <c:f>'Fig2&amp;Tab2'!$C$39</c:f>
              <c:strCache>
                <c:ptCount val="1"/>
                <c:pt idx="0">
                  <c:v>RS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'Fig2&amp;Tab2'!$E$39</c:f>
              <c:numCache>
                <c:formatCode>#,##0_i</c:formatCode>
                <c:ptCount val="1"/>
                <c:pt idx="0">
                  <c:v>11603.197216066754</c:v>
                </c:pt>
              </c:numCache>
            </c:numRef>
          </c:xVal>
          <c:yVal>
            <c:numRef>
              <c:f>'Fig2&amp;Tab2'!$F$39</c:f>
              <c:numCache>
                <c:formatCode>#,##0.0_i</c:formatCode>
                <c:ptCount val="1"/>
                <c:pt idx="0">
                  <c:v>16.030999999999999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632A-4D6E-9962-E1FF80B93C0A}"/>
            </c:ext>
          </c:extLst>
        </c:ser>
        <c:ser>
          <c:idx val="32"/>
          <c:order val="32"/>
          <c:tx>
            <c:strRef>
              <c:f>'Fig2&amp;Tab2'!$C$40</c:f>
              <c:strCache>
                <c:ptCount val="1"/>
                <c:pt idx="0">
                  <c:v>TR*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8333333333333346E-2"/>
                  <c:y val="-8.8348398059473704E-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2A-4D6E-9962-E1FF80B9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'Fig2&amp;Tab2'!$E$40</c:f>
              <c:numCache>
                <c:formatCode>#,##0_i</c:formatCode>
                <c:ptCount val="1"/>
                <c:pt idx="0">
                  <c:v>19155.469713008013</c:v>
                </c:pt>
              </c:numCache>
            </c:numRef>
          </c:xVal>
          <c:yVal>
            <c:numRef>
              <c:f>'Fig2&amp;Tab2'!$F$40</c:f>
              <c:numCache>
                <c:formatCode>#,##0.0_i</c:formatCode>
                <c:ptCount val="1"/>
                <c:pt idx="0">
                  <c:v>12.898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632A-4D6E-9962-E1FF80B93C0A}"/>
            </c:ext>
          </c:extLst>
        </c:ser>
        <c:ser>
          <c:idx val="33"/>
          <c:order val="33"/>
          <c:tx>
            <c:strRef>
              <c:f>'Fig2&amp;Tab2'!$C$41</c:f>
              <c:strCache>
                <c:ptCount val="1"/>
                <c:pt idx="0">
                  <c:v>BA(*)</c:v>
                </c:pt>
              </c:strCache>
            </c:strRef>
          </c:tx>
          <c:spPr>
            <a:ln w="28575">
              <a:noFill/>
            </a:ln>
          </c:spPr>
          <c:xVal>
            <c:numRef>
              <c:f>'Fig2&amp;Tab2'!$E$41</c:f>
              <c:numCache>
                <c:formatCode>#,##0_i</c:formatCode>
                <c:ptCount val="1"/>
                <c:pt idx="0">
                  <c:v>8968.8017296472517</c:v>
                </c:pt>
              </c:numCache>
            </c:numRef>
          </c:xVal>
          <c:yVal>
            <c:numRef>
              <c:f>'Fig2&amp;Tab2'!$F$41</c:f>
              <c:numCache>
                <c:formatCode>#,##0.0_i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632A-4D6E-9962-E1FF80B9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79808"/>
        <c:axId val="239081728"/>
      </c:scatterChart>
      <c:valAx>
        <c:axId val="239079808"/>
        <c:scaling>
          <c:orientation val="minMax"/>
          <c:max val="50000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>
                  <a:defRPr lang="en-US"/>
                </a:pPr>
                <a:r>
                  <a:rPr lang="en-GB"/>
                  <a:t>GDP in current prices, PPS per capita</a:t>
                </a:r>
                <a:r>
                  <a:rPr lang="en-GB" baseline="0"/>
                  <a:t> (EUR/cap)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2140065616797914"/>
              <c:y val="0.9550124327890871"/>
            </c:manualLayout>
          </c:layout>
          <c:overlay val="0"/>
        </c:title>
        <c:numFmt formatCode="#,##0_i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9081728"/>
        <c:crosses val="autoZero"/>
        <c:crossBetween val="midCat"/>
        <c:majorUnit val="5000"/>
      </c:valAx>
      <c:valAx>
        <c:axId val="239081728"/>
        <c:scaling>
          <c:orientation val="minMax"/>
          <c:max val="35"/>
          <c:min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anchor="t" anchorCtr="1"/>
              <a:lstStyle/>
              <a:p>
                <a:pPr>
                  <a:defRPr lang="en-US"/>
                </a:pPr>
                <a:r>
                  <a:rPr lang="en-GB"/>
                  <a:t>DMC per capita (tonnes/cap)</a:t>
                </a:r>
              </a:p>
            </c:rich>
          </c:tx>
          <c:layout>
            <c:manualLayout>
              <c:xMode val="edge"/>
              <c:yMode val="edge"/>
              <c:x val="1.9789763779527562E-2"/>
              <c:y val="0.3653058057625474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90798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/>
              <a:t>Changes of DMC and GDP by country, 2000-2017</a:t>
            </a:r>
            <a:br>
              <a:rPr lang="en-GB"/>
            </a:br>
            <a:r>
              <a:rPr lang="en-GB" sz="1000" b="0"/>
              <a:t>(expressed as annual change rates in %)</a:t>
            </a:r>
          </a:p>
        </c:rich>
      </c:tx>
      <c:layout>
        <c:manualLayout>
          <c:xMode val="edge"/>
          <c:yMode val="edge"/>
          <c:x val="2.0939865804230233E-2"/>
          <c:y val="5.1131970667273652E-2"/>
        </c:manualLayout>
      </c:layout>
      <c:overlay val="0"/>
    </c:title>
    <c:autoTitleDeleted val="0"/>
    <c:plotArea>
      <c:layout>
        <c:manualLayout>
          <c:xMode val="edge"/>
          <c:yMode val="edge"/>
          <c:x val="3.5328600047683775E-2"/>
          <c:y val="0.16717292973394554"/>
          <c:w val="0.9567910676521314"/>
          <c:h val="0.77929264468902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'Fig3'!$B$6</c:f>
              <c:strCache>
                <c:ptCount val="1"/>
                <c:pt idx="0">
                  <c:v>EU-28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diamond"/>
            <c:size val="11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'Fig3'!$D$6</c:f>
              <c:numCache>
                <c:formatCode>#,##0.0_i</c:formatCode>
                <c:ptCount val="1"/>
                <c:pt idx="0">
                  <c:v>1.2561706782194344</c:v>
                </c:pt>
              </c:numCache>
            </c:numRef>
          </c:xVal>
          <c:yVal>
            <c:numRef>
              <c:f>'Fig3'!$E$6</c:f>
              <c:numCache>
                <c:formatCode>#,##0.0_i</c:formatCode>
                <c:ptCount val="1"/>
                <c:pt idx="0">
                  <c:v>-0.62862557115271833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0-4BBB-94FE-606706D597AD}"/>
            </c:ext>
          </c:extLst>
        </c:ser>
        <c:ser>
          <c:idx val="1"/>
          <c:order val="1"/>
          <c:tx>
            <c:strRef>
              <c:f>'Fig3'!$B$7</c:f>
              <c:strCache>
                <c:ptCount val="1"/>
                <c:pt idx="0">
                  <c:v>BE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666834339215401E-2"/>
                  <c:y val="1.591642758332368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0-4BBB-94FE-606706D59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'Fig3'!$D$7</c:f>
              <c:numCache>
                <c:formatCode>#,##0.0_i</c:formatCode>
                <c:ptCount val="1"/>
                <c:pt idx="0">
                  <c:v>1.2728980832655956</c:v>
                </c:pt>
              </c:numCache>
            </c:numRef>
          </c:xVal>
          <c:yVal>
            <c:numRef>
              <c:f>'Fig3'!$E$7</c:f>
              <c:numCache>
                <c:formatCode>#,##0.0_i</c:formatCode>
                <c:ptCount val="1"/>
                <c:pt idx="0">
                  <c:v>2.4799327906781313E-2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10-4BBB-94FE-606706D597AD}"/>
            </c:ext>
          </c:extLst>
        </c:ser>
        <c:ser>
          <c:idx val="2"/>
          <c:order val="2"/>
          <c:tx>
            <c:strRef>
              <c:f>'Fig3'!$B$8</c:f>
              <c:strCache>
                <c:ptCount val="1"/>
                <c:pt idx="0">
                  <c:v>BG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'Fig3'!$D$8</c:f>
              <c:numCache>
                <c:formatCode>#,##0.0_i</c:formatCode>
                <c:ptCount val="1"/>
                <c:pt idx="0">
                  <c:v>2.6577988390664711</c:v>
                </c:pt>
              </c:numCache>
            </c:numRef>
          </c:xVal>
          <c:yVal>
            <c:numRef>
              <c:f>'Fig3'!$E$8</c:f>
              <c:numCache>
                <c:formatCode>#,##0.0_i</c:formatCode>
                <c:ptCount val="1"/>
                <c:pt idx="0">
                  <c:v>1.6133937844813495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10-4BBB-94FE-606706D597AD}"/>
            </c:ext>
          </c:extLst>
        </c:ser>
        <c:ser>
          <c:idx val="3"/>
          <c:order val="3"/>
          <c:tx>
            <c:strRef>
              <c:f>'Fig3'!$B$9</c:f>
              <c:strCache>
                <c:ptCount val="1"/>
                <c:pt idx="0">
                  <c:v>CZ</c:v>
                </c:pt>
              </c:strCache>
            </c:strRef>
          </c:tx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10-4BBB-94FE-606706D597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'Fig3'!$D$9</c:f>
              <c:numCache>
                <c:formatCode>#,##0.0_i</c:formatCode>
                <c:ptCount val="1"/>
                <c:pt idx="0">
                  <c:v>2.1773003753408084</c:v>
                </c:pt>
              </c:numCache>
            </c:numRef>
          </c:xVal>
          <c:yVal>
            <c:numRef>
              <c:f>'Fig3'!$E$9</c:f>
              <c:numCache>
                <c:formatCode>#,##0.0_i</c:formatCode>
                <c:ptCount val="1"/>
                <c:pt idx="0">
                  <c:v>-0.49382783045103146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10-4BBB-94FE-606706D597AD}"/>
            </c:ext>
          </c:extLst>
        </c:ser>
        <c:ser>
          <c:idx val="4"/>
          <c:order val="4"/>
          <c:tx>
            <c:strRef>
              <c:f>'Fig3'!$B$10</c:f>
              <c:strCache>
                <c:ptCount val="1"/>
                <c:pt idx="0">
                  <c:v>DK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dLbl>
              <c:idx val="0"/>
              <c:layout>
                <c:manualLayout>
                  <c:x val="-3.8363304035291604E-2"/>
                  <c:y val="2.286753672433094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0-4BBB-94FE-606706D59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'Fig3'!$D$10</c:f>
              <c:numCache>
                <c:formatCode>#,##0.0_i</c:formatCode>
                <c:ptCount val="1"/>
                <c:pt idx="0">
                  <c:v>1.0024865907432277</c:v>
                </c:pt>
              </c:numCache>
            </c:numRef>
          </c:xVal>
          <c:yVal>
            <c:numRef>
              <c:f>'Fig3'!$E$10</c:f>
              <c:numCache>
                <c:formatCode>#,##0.0_i</c:formatCode>
                <c:ptCount val="1"/>
                <c:pt idx="0">
                  <c:v>0.11861379764979071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10-4BBB-94FE-606706D597AD}"/>
            </c:ext>
          </c:extLst>
        </c:ser>
        <c:ser>
          <c:idx val="5"/>
          <c:order val="5"/>
          <c:tx>
            <c:strRef>
              <c:f>'Fig3'!$B$11</c:f>
              <c:strCache>
                <c:ptCount val="1"/>
                <c:pt idx="0">
                  <c:v>DE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10-4BBB-94FE-606706D59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'Fig3'!$D$11</c:f>
              <c:numCache>
                <c:formatCode>#,##0.0_i</c:formatCode>
                <c:ptCount val="1"/>
                <c:pt idx="0">
                  <c:v>1.1510075594020031</c:v>
                </c:pt>
              </c:numCache>
            </c:numRef>
          </c:xVal>
          <c:yVal>
            <c:numRef>
              <c:f>'Fig3'!$E$11</c:f>
              <c:numCache>
                <c:formatCode>#,##0.0_i</c:formatCode>
                <c:ptCount val="1"/>
                <c:pt idx="0">
                  <c:v>-0.73034031627804419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310-4BBB-94FE-606706D597AD}"/>
            </c:ext>
          </c:extLst>
        </c:ser>
        <c:ser>
          <c:idx val="6"/>
          <c:order val="6"/>
          <c:tx>
            <c:strRef>
              <c:f>'Fig3'!$B$12</c:f>
              <c:strCache>
                <c:ptCount val="1"/>
                <c:pt idx="0">
                  <c:v>EE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'Fig3'!$D$12</c:f>
              <c:numCache>
                <c:formatCode>#,##0.0_i</c:formatCode>
                <c:ptCount val="1"/>
                <c:pt idx="0">
                  <c:v>2.6081519681288996</c:v>
                </c:pt>
              </c:numCache>
            </c:numRef>
          </c:xVal>
          <c:yVal>
            <c:numRef>
              <c:f>'Fig3'!$E$12</c:f>
              <c:numCache>
                <c:formatCode>#,##0.0_i</c:formatCode>
                <c:ptCount val="1"/>
                <c:pt idx="0">
                  <c:v>2.4233148334516366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310-4BBB-94FE-606706D597AD}"/>
            </c:ext>
          </c:extLst>
        </c:ser>
        <c:ser>
          <c:idx val="7"/>
          <c:order val="7"/>
          <c:tx>
            <c:strRef>
              <c:f>'Fig3'!$B$13</c:f>
              <c:strCache>
                <c:ptCount val="1"/>
                <c:pt idx="0">
                  <c:v>IE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'Fig3'!$D$13</c:f>
              <c:numCache>
                <c:formatCode>#,##0.0_i</c:formatCode>
                <c:ptCount val="1"/>
                <c:pt idx="0">
                  <c:v>3.1291026876876717</c:v>
                </c:pt>
              </c:numCache>
            </c:numRef>
          </c:xVal>
          <c:yVal>
            <c:numRef>
              <c:f>'Fig3'!$E$13</c:f>
              <c:numCache>
                <c:formatCode>#,##0.0_i</c:formatCode>
                <c:ptCount val="1"/>
                <c:pt idx="0">
                  <c:v>-0.80739977183676925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310-4BBB-94FE-606706D597AD}"/>
            </c:ext>
          </c:extLst>
        </c:ser>
        <c:ser>
          <c:idx val="8"/>
          <c:order val="8"/>
          <c:tx>
            <c:strRef>
              <c:f>'Fig3'!$B$14</c:f>
              <c:strCache>
                <c:ptCount val="1"/>
                <c:pt idx="0">
                  <c:v>EL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'Fig3'!$D$14</c:f>
              <c:numCache>
                <c:formatCode>#,##0.0_i</c:formatCode>
                <c:ptCount val="1"/>
                <c:pt idx="0">
                  <c:v>-8.4968954279789441E-2</c:v>
                </c:pt>
              </c:numCache>
            </c:numRef>
          </c:xVal>
          <c:yVal>
            <c:numRef>
              <c:f>'Fig3'!$E$14</c:f>
              <c:numCache>
                <c:formatCode>#,##0.0_i</c:formatCode>
                <c:ptCount val="1"/>
                <c:pt idx="0">
                  <c:v>-1.1138568303540515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310-4BBB-94FE-606706D597AD}"/>
            </c:ext>
          </c:extLst>
        </c:ser>
        <c:ser>
          <c:idx val="9"/>
          <c:order val="9"/>
          <c:tx>
            <c:strRef>
              <c:f>'Fig3'!$B$15</c:f>
              <c:strCache>
                <c:ptCount val="1"/>
                <c:pt idx="0">
                  <c:v>ES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'Fig3'!$D$15</c:f>
              <c:numCache>
                <c:formatCode>#,##0.0_i</c:formatCode>
                <c:ptCount val="1"/>
                <c:pt idx="0">
                  <c:v>1.4036463254425906</c:v>
                </c:pt>
              </c:numCache>
            </c:numRef>
          </c:xVal>
          <c:yVal>
            <c:numRef>
              <c:f>'Fig3'!$E$15</c:f>
              <c:numCache>
                <c:formatCode>#,##0.0_i</c:formatCode>
                <c:ptCount val="1"/>
                <c:pt idx="0">
                  <c:v>-4.104575906013193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310-4BBB-94FE-606706D597AD}"/>
            </c:ext>
          </c:extLst>
        </c:ser>
        <c:ser>
          <c:idx val="10"/>
          <c:order val="10"/>
          <c:tx>
            <c:strRef>
              <c:f>'Fig3'!$B$16</c:f>
              <c:strCache>
                <c:ptCount val="1"/>
                <c:pt idx="0">
                  <c:v>FR</c:v>
                </c:pt>
              </c:strCache>
            </c:strRef>
          </c:tx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10-4BBB-94FE-606706D597AD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10-4BBB-94FE-606706D59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'Fig3'!$D$16</c:f>
              <c:numCache>
                <c:formatCode>#,##0.0_i</c:formatCode>
                <c:ptCount val="1"/>
                <c:pt idx="0">
                  <c:v>1.1073339405269849</c:v>
                </c:pt>
              </c:numCache>
            </c:numRef>
          </c:xVal>
          <c:yVal>
            <c:numRef>
              <c:f>'Fig3'!$E$16</c:f>
              <c:numCache>
                <c:formatCode>#,##0.0_i</c:formatCode>
                <c:ptCount val="1"/>
                <c:pt idx="0">
                  <c:v>-1.0024643167450729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310-4BBB-94FE-606706D597AD}"/>
            </c:ext>
          </c:extLst>
        </c:ser>
        <c:ser>
          <c:idx val="11"/>
          <c:order val="11"/>
          <c:tx>
            <c:strRef>
              <c:f>'Fig3'!$B$17</c:f>
              <c:strCache>
                <c:ptCount val="1"/>
                <c:pt idx="0">
                  <c:v>HR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'Fig3'!$D$17</c:f>
              <c:numCache>
                <c:formatCode>#,##0.0_i</c:formatCode>
                <c:ptCount val="1"/>
                <c:pt idx="0">
                  <c:v>1.5312732274327856</c:v>
                </c:pt>
              </c:numCache>
            </c:numRef>
          </c:xVal>
          <c:yVal>
            <c:numRef>
              <c:f>'Fig3'!$E$17</c:f>
              <c:numCache>
                <c:formatCode>#,##0.0_i</c:formatCode>
                <c:ptCount val="1"/>
                <c:pt idx="0">
                  <c:v>1.0787774304329876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310-4BBB-94FE-606706D597AD}"/>
            </c:ext>
          </c:extLst>
        </c:ser>
        <c:ser>
          <c:idx val="12"/>
          <c:order val="12"/>
          <c:tx>
            <c:strRef>
              <c:f>'Fig3'!$B$18</c:f>
              <c:strCache>
                <c:ptCount val="1"/>
                <c:pt idx="0">
                  <c:v>IT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'Fig3'!$D$18</c:f>
              <c:numCache>
                <c:formatCode>#,##0.0_i</c:formatCode>
                <c:ptCount val="1"/>
                <c:pt idx="0">
                  <c:v>0.16253887967154512</c:v>
                </c:pt>
              </c:numCache>
            </c:numRef>
          </c:xVal>
          <c:yVal>
            <c:numRef>
              <c:f>'Fig3'!$E$18</c:f>
              <c:numCache>
                <c:formatCode>#,##0.0_i</c:formatCode>
                <c:ptCount val="1"/>
                <c:pt idx="0">
                  <c:v>-5.4129792929457476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310-4BBB-94FE-606706D597AD}"/>
            </c:ext>
          </c:extLst>
        </c:ser>
        <c:ser>
          <c:idx val="13"/>
          <c:order val="13"/>
          <c:tx>
            <c:strRef>
              <c:f>'Fig3'!$B$19</c:f>
              <c:strCache>
                <c:ptCount val="1"/>
                <c:pt idx="0">
                  <c:v>CY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'Fig3'!$D$19</c:f>
              <c:numCache>
                <c:formatCode>#,##0.0_i</c:formatCode>
                <c:ptCount val="1"/>
                <c:pt idx="0">
                  <c:v>1.6710398367537209</c:v>
                </c:pt>
              </c:numCache>
            </c:numRef>
          </c:xVal>
          <c:yVal>
            <c:numRef>
              <c:f>'Fig3'!$E$19</c:f>
              <c:numCache>
                <c:formatCode>#,##0.0_i</c:formatCode>
                <c:ptCount val="1"/>
                <c:pt idx="0">
                  <c:v>-0.48955586391076023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310-4BBB-94FE-606706D597AD}"/>
            </c:ext>
          </c:extLst>
        </c:ser>
        <c:ser>
          <c:idx val="14"/>
          <c:order val="14"/>
          <c:tx>
            <c:strRef>
              <c:f>'Fig3'!$B$20</c:f>
              <c:strCache>
                <c:ptCount val="1"/>
                <c:pt idx="0">
                  <c:v>LV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'Fig3'!$D$20</c:f>
              <c:numCache>
                <c:formatCode>#,##0.0_i</c:formatCode>
                <c:ptCount val="1"/>
                <c:pt idx="0">
                  <c:v>2.6809558618451872</c:v>
                </c:pt>
              </c:numCache>
            </c:numRef>
          </c:xVal>
          <c:yVal>
            <c:numRef>
              <c:f>'Fig3'!$E$20</c:f>
              <c:numCache>
                <c:formatCode>#,##0.0_i</c:formatCode>
                <c:ptCount val="1"/>
                <c:pt idx="0">
                  <c:v>2.3354229942801981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310-4BBB-94FE-606706D597AD}"/>
            </c:ext>
          </c:extLst>
        </c:ser>
        <c:ser>
          <c:idx val="15"/>
          <c:order val="15"/>
          <c:tx>
            <c:strRef>
              <c:f>'Fig3'!$B$21</c:f>
              <c:strCache>
                <c:ptCount val="1"/>
                <c:pt idx="0">
                  <c:v>LT</c:v>
                </c:pt>
              </c:strCache>
            </c:strRef>
          </c:tx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10-4BBB-94FE-606706D597AD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10-4BBB-94FE-606706D59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'Fig3'!$D$21</c:f>
              <c:numCache>
                <c:formatCode>#,##0.0_i</c:formatCode>
                <c:ptCount val="1"/>
                <c:pt idx="0">
                  <c:v>2.8854362776314728</c:v>
                </c:pt>
              </c:numCache>
            </c:numRef>
          </c:xVal>
          <c:yVal>
            <c:numRef>
              <c:f>'Fig3'!$E$21</c:f>
              <c:numCache>
                <c:formatCode>#,##0.0_i</c:formatCode>
                <c:ptCount val="1"/>
                <c:pt idx="0">
                  <c:v>2.4795489711128242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310-4BBB-94FE-606706D597AD}"/>
            </c:ext>
          </c:extLst>
        </c:ser>
        <c:ser>
          <c:idx val="16"/>
          <c:order val="16"/>
          <c:tx>
            <c:strRef>
              <c:f>'Fig3'!$B$22</c:f>
              <c:strCache>
                <c:ptCount val="1"/>
                <c:pt idx="0">
                  <c:v>LU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'Fig3'!$D$22</c:f>
              <c:numCache>
                <c:formatCode>#,##0.0_i</c:formatCode>
                <c:ptCount val="1"/>
                <c:pt idx="0">
                  <c:v>2.1061579655881566</c:v>
                </c:pt>
              </c:numCache>
            </c:numRef>
          </c:xVal>
          <c:yVal>
            <c:numRef>
              <c:f>'Fig3'!$E$22</c:f>
              <c:numCache>
                <c:formatCode>#,##0.0_i</c:formatCode>
                <c:ptCount val="1"/>
                <c:pt idx="0">
                  <c:v>1.1797376720782067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310-4BBB-94FE-606706D597AD}"/>
            </c:ext>
          </c:extLst>
        </c:ser>
        <c:ser>
          <c:idx val="17"/>
          <c:order val="17"/>
          <c:tx>
            <c:strRef>
              <c:f>'Fig3'!$B$23</c:f>
              <c:strCache>
                <c:ptCount val="1"/>
                <c:pt idx="0">
                  <c:v>HU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'Fig3'!$D$23</c:f>
              <c:numCache>
                <c:formatCode>#,##0.0_i</c:formatCode>
                <c:ptCount val="1"/>
                <c:pt idx="0">
                  <c:v>1.779104650833669</c:v>
                </c:pt>
              </c:numCache>
            </c:numRef>
          </c:xVal>
          <c:yVal>
            <c:numRef>
              <c:f>'Fig3'!$E$23</c:f>
              <c:numCache>
                <c:formatCode>#,##0.0_i</c:formatCode>
                <c:ptCount val="1"/>
                <c:pt idx="0">
                  <c:v>0.4116758275044114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310-4BBB-94FE-606706D597AD}"/>
            </c:ext>
          </c:extLst>
        </c:ser>
        <c:ser>
          <c:idx val="18"/>
          <c:order val="18"/>
          <c:tx>
            <c:strRef>
              <c:f>'Fig3'!$B$24</c:f>
              <c:strCache>
                <c:ptCount val="1"/>
                <c:pt idx="0">
                  <c:v>MT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'Fig3'!$D$24</c:f>
              <c:numCache>
                <c:formatCode>#,##0.0_i</c:formatCode>
                <c:ptCount val="1"/>
                <c:pt idx="0">
                  <c:v>2.6211737124130585</c:v>
                </c:pt>
              </c:numCache>
            </c:numRef>
          </c:xVal>
          <c:yVal>
            <c:numRef>
              <c:f>'Fig3'!$E$24</c:f>
              <c:numCache>
                <c:formatCode>#,##0.0_i</c:formatCode>
                <c:ptCount val="1"/>
                <c:pt idx="0">
                  <c:v>1.9957595727896598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310-4BBB-94FE-606706D597AD}"/>
            </c:ext>
          </c:extLst>
        </c:ser>
        <c:ser>
          <c:idx val="19"/>
          <c:order val="19"/>
          <c:tx>
            <c:strRef>
              <c:f>'Fig3'!$B$25</c:f>
              <c:strCache>
                <c:ptCount val="1"/>
                <c:pt idx="0">
                  <c:v>NL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'Fig3'!$D$25</c:f>
              <c:numCache>
                <c:formatCode>#,##0.0_i</c:formatCode>
                <c:ptCount val="1"/>
                <c:pt idx="0">
                  <c:v>1.1731050517172072</c:v>
                </c:pt>
              </c:numCache>
            </c:numRef>
          </c:xVal>
          <c:yVal>
            <c:numRef>
              <c:f>'Fig3'!$E$25</c:f>
              <c:numCache>
                <c:formatCode>#,##0.0_i</c:formatCode>
                <c:ptCount val="1"/>
                <c:pt idx="0">
                  <c:v>-1.4782224837529814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310-4BBB-94FE-606706D597AD}"/>
            </c:ext>
          </c:extLst>
        </c:ser>
        <c:ser>
          <c:idx val="20"/>
          <c:order val="20"/>
          <c:tx>
            <c:strRef>
              <c:f>'Fig3'!$B$26</c:f>
              <c:strCache>
                <c:ptCount val="1"/>
                <c:pt idx="0">
                  <c:v>AT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'Fig3'!$D$26</c:f>
              <c:numCache>
                <c:formatCode>#,##0.0_i</c:formatCode>
                <c:ptCount val="1"/>
                <c:pt idx="0">
                  <c:v>1.3084245268470653</c:v>
                </c:pt>
              </c:numCache>
            </c:numRef>
          </c:xVal>
          <c:yVal>
            <c:numRef>
              <c:f>'Fig3'!$E$26</c:f>
              <c:numCache>
                <c:formatCode>#,##0.0_i</c:formatCode>
                <c:ptCount val="1"/>
                <c:pt idx="0">
                  <c:v>0.65391513380743238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310-4BBB-94FE-606706D597AD}"/>
            </c:ext>
          </c:extLst>
        </c:ser>
        <c:ser>
          <c:idx val="21"/>
          <c:order val="21"/>
          <c:tx>
            <c:strRef>
              <c:f>'Fig3'!$B$27</c:f>
              <c:strCache>
                <c:ptCount val="1"/>
                <c:pt idx="0">
                  <c:v>PL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'Fig3'!$D$27</c:f>
              <c:numCache>
                <c:formatCode>#,##0.0_i</c:formatCode>
                <c:ptCount val="1"/>
                <c:pt idx="0">
                  <c:v>2.6893629569574871</c:v>
                </c:pt>
              </c:numCache>
            </c:numRef>
          </c:xVal>
          <c:yVal>
            <c:numRef>
              <c:f>'Fig3'!$E$27</c:f>
              <c:numCache>
                <c:formatCode>#,##0.0_i</c:formatCode>
                <c:ptCount val="1"/>
                <c:pt idx="0">
                  <c:v>1.4294888797000387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310-4BBB-94FE-606706D597AD}"/>
            </c:ext>
          </c:extLst>
        </c:ser>
        <c:ser>
          <c:idx val="22"/>
          <c:order val="22"/>
          <c:tx>
            <c:strRef>
              <c:f>'Fig3'!$B$28</c:f>
              <c:strCache>
                <c:ptCount val="1"/>
                <c:pt idx="0">
                  <c:v>PT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'Fig3'!$D$28</c:f>
              <c:numCache>
                <c:formatCode>#,##0.0_i</c:formatCode>
                <c:ptCount val="1"/>
                <c:pt idx="0">
                  <c:v>0.43252897234297166</c:v>
                </c:pt>
              </c:numCache>
            </c:numRef>
          </c:xVal>
          <c:yVal>
            <c:numRef>
              <c:f>'Fig3'!$E$28</c:f>
              <c:numCache>
                <c:formatCode>#,##0.0_i</c:formatCode>
                <c:ptCount val="1"/>
                <c:pt idx="0">
                  <c:v>-1.3251604269718322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310-4BBB-94FE-606706D597AD}"/>
            </c:ext>
          </c:extLst>
        </c:ser>
        <c:ser>
          <c:idx val="23"/>
          <c:order val="23"/>
          <c:tx>
            <c:strRef>
              <c:f>'Fig3'!$B$29</c:f>
              <c:strCache>
                <c:ptCount val="1"/>
                <c:pt idx="0">
                  <c:v>RO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'Fig3'!$D$29</c:f>
              <c:numCache>
                <c:formatCode>#,##0.0_i</c:formatCode>
                <c:ptCount val="1"/>
                <c:pt idx="0">
                  <c:v>2.8937393642278759</c:v>
                </c:pt>
              </c:numCache>
            </c:numRef>
          </c:xVal>
          <c:yVal>
            <c:numRef>
              <c:f>'Fig3'!$E$29</c:f>
              <c:numCache>
                <c:formatCode>#,##0.0_i</c:formatCode>
                <c:ptCount val="1"/>
                <c:pt idx="0">
                  <c:v>3.4337399025199056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310-4BBB-94FE-606706D597AD}"/>
            </c:ext>
          </c:extLst>
        </c:ser>
        <c:ser>
          <c:idx val="24"/>
          <c:order val="24"/>
          <c:tx>
            <c:strRef>
              <c:f>'Fig3'!$B$30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'Fig3'!$D$30</c:f>
              <c:numCache>
                <c:formatCode>#,##0.0_i</c:formatCode>
                <c:ptCount val="1"/>
                <c:pt idx="0">
                  <c:v>1.7786687765758875</c:v>
                </c:pt>
              </c:numCache>
            </c:numRef>
          </c:xVal>
          <c:yVal>
            <c:numRef>
              <c:f>'Fig3'!$E$30</c:f>
              <c:numCache>
                <c:formatCode>#,##0.0_i</c:formatCode>
                <c:ptCount val="1"/>
                <c:pt idx="0">
                  <c:v>-1.5417265697831195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310-4BBB-94FE-606706D597AD}"/>
            </c:ext>
          </c:extLst>
        </c:ser>
        <c:ser>
          <c:idx val="25"/>
          <c:order val="25"/>
          <c:tx>
            <c:strRef>
              <c:f>'Fig3'!$B$31</c:f>
              <c:strCache>
                <c:ptCount val="1"/>
                <c:pt idx="0">
                  <c:v>SK</c:v>
                </c:pt>
              </c:strCache>
            </c:strRef>
          </c:tx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10-4BBB-94FE-606706D597AD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10-4BBB-94FE-606706D59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'Fig3'!$D$31</c:f>
              <c:numCache>
                <c:formatCode>#,##0.0_i</c:formatCode>
                <c:ptCount val="1"/>
                <c:pt idx="0">
                  <c:v>2.8642996595635606</c:v>
                </c:pt>
              </c:numCache>
            </c:numRef>
          </c:xVal>
          <c:yVal>
            <c:numRef>
              <c:f>'Fig3'!$E$31</c:f>
              <c:numCache>
                <c:formatCode>#,##0.0_i</c:formatCode>
                <c:ptCount val="1"/>
                <c:pt idx="0">
                  <c:v>1.3896349582301335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310-4BBB-94FE-606706D597AD}"/>
            </c:ext>
          </c:extLst>
        </c:ser>
        <c:ser>
          <c:idx val="26"/>
          <c:order val="26"/>
          <c:tx>
            <c:strRef>
              <c:f>'Fig3'!$B$32</c:f>
              <c:strCache>
                <c:ptCount val="1"/>
                <c:pt idx="0">
                  <c:v>FI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'Fig3'!$D$32</c:f>
              <c:numCache>
                <c:formatCode>#,##0.0_i</c:formatCode>
                <c:ptCount val="1"/>
                <c:pt idx="0">
                  <c:v>1.1807828366564908</c:v>
                </c:pt>
              </c:numCache>
            </c:numRef>
          </c:xVal>
          <c:yVal>
            <c:numRef>
              <c:f>'Fig3'!$E$32</c:f>
              <c:numCache>
                <c:formatCode>#,##0.0_i</c:formatCode>
                <c:ptCount val="1"/>
                <c:pt idx="0">
                  <c:v>0.23271788674803631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310-4BBB-94FE-606706D597AD}"/>
            </c:ext>
          </c:extLst>
        </c:ser>
        <c:ser>
          <c:idx val="27"/>
          <c:order val="27"/>
          <c:tx>
            <c:strRef>
              <c:f>'Fig3'!$B$33</c:f>
              <c:strCache>
                <c:ptCount val="1"/>
                <c:pt idx="0">
                  <c:v>SE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'Fig3'!$D$33</c:f>
              <c:numCache>
                <c:formatCode>#,##0.0_i</c:formatCode>
                <c:ptCount val="1"/>
                <c:pt idx="0">
                  <c:v>1.7804461509959009</c:v>
                </c:pt>
              </c:numCache>
            </c:numRef>
          </c:xVal>
          <c:yVal>
            <c:numRef>
              <c:f>'Fig3'!$E$33</c:f>
              <c:numCache>
                <c:formatCode>#,##0.0_i</c:formatCode>
                <c:ptCount val="1"/>
                <c:pt idx="0">
                  <c:v>1.5097158700018682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310-4BBB-94FE-606706D597AD}"/>
            </c:ext>
          </c:extLst>
        </c:ser>
        <c:ser>
          <c:idx val="28"/>
          <c:order val="28"/>
          <c:tx>
            <c:strRef>
              <c:f>'Fig3'!$B$34</c:f>
              <c:strCache>
                <c:ptCount val="1"/>
                <c:pt idx="0">
                  <c:v>UK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'Fig3'!$D$34</c:f>
              <c:numCache>
                <c:formatCode>#,##0.0_i</c:formatCode>
                <c:ptCount val="1"/>
                <c:pt idx="0">
                  <c:v>1.5209844970846094</c:v>
                </c:pt>
              </c:numCache>
            </c:numRef>
          </c:xVal>
          <c:yVal>
            <c:numRef>
              <c:f>'Fig3'!$E$34</c:f>
              <c:numCache>
                <c:formatCode>#,##0.0_i</c:formatCode>
                <c:ptCount val="1"/>
                <c:pt idx="0">
                  <c:v>-1.6664723483642281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310-4BBB-94FE-606706D597AD}"/>
            </c:ext>
          </c:extLst>
        </c:ser>
        <c:ser>
          <c:idx val="29"/>
          <c:order val="29"/>
          <c:tx>
            <c:strRef>
              <c:f>'Fig3'!$B$35</c:f>
              <c:strCache>
                <c:ptCount val="1"/>
                <c:pt idx="0">
                  <c:v>NO*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'Fig3'!$D$35</c:f>
              <c:numCache>
                <c:formatCode>#,##0.0_i</c:formatCode>
                <c:ptCount val="1"/>
                <c:pt idx="0">
                  <c:v>1.4094471342593782</c:v>
                </c:pt>
              </c:numCache>
            </c:numRef>
          </c:xVal>
          <c:yVal>
            <c:numRef>
              <c:f>'Fig3'!$E$35</c:f>
              <c:numCache>
                <c:formatCode>#,##0.0_i</c:formatCode>
                <c:ptCount val="1"/>
                <c:pt idx="0">
                  <c:v>2.9203707246643984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310-4BBB-94FE-606706D597AD}"/>
            </c:ext>
          </c:extLst>
        </c:ser>
        <c:ser>
          <c:idx val="30"/>
          <c:order val="30"/>
          <c:tx>
            <c:strRef>
              <c:f>'Fig3'!$B$36</c:f>
              <c:strCache>
                <c:ptCount val="1"/>
                <c:pt idx="0">
                  <c:v>CH**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'Fig3'!$D$36</c:f>
              <c:numCache>
                <c:formatCode>#,##0.0_i</c:formatCode>
                <c:ptCount val="1"/>
                <c:pt idx="0">
                  <c:v>1.5048219815462101</c:v>
                </c:pt>
              </c:numCache>
            </c:numRef>
          </c:xVal>
          <c:yVal>
            <c:numRef>
              <c:f>'Fig3'!$E$36</c:f>
              <c:numCache>
                <c:formatCode>#,##0.0_i</c:formatCode>
                <c:ptCount val="1"/>
                <c:pt idx="0">
                  <c:v>0.39661799628502392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310-4BBB-94FE-606706D597AD}"/>
            </c:ext>
          </c:extLst>
        </c:ser>
        <c:ser>
          <c:idx val="31"/>
          <c:order val="31"/>
          <c:tx>
            <c:v>decoupling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'Fig3'!$Q$8:$Q$16</c:f>
              <c:numCache>
                <c:formatCode>#,##0.0_i</c:formatCode>
                <c:ptCount val="9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</c:numCache>
            </c:numRef>
          </c:xVal>
          <c:yVal>
            <c:numRef>
              <c:f>'Fig3'!$R$8:$R$16</c:f>
              <c:numCache>
                <c:formatCode>#,##0.0_i</c:formatCode>
                <c:ptCount val="9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9F-47D8-88C8-488D0A5DC0D7}"/>
            </c:ext>
          </c:extLst>
        </c:ser>
        <c:ser>
          <c:idx val="32"/>
          <c:order val="32"/>
          <c:tx>
            <c:v>flat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'Fig3'!$Q$18:$Q$26</c:f>
              <c:numCache>
                <c:formatCode>#,##0.0_i</c:formatCode>
                <c:ptCount val="9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</c:numCache>
            </c:numRef>
          </c:xVal>
          <c:yVal>
            <c:numRef>
              <c:f>'Fig3'!$R$18:$R$26</c:f>
              <c:numCache>
                <c:formatCode>#,##0.0_i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9F-47D8-88C8-488D0A5D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42656"/>
        <c:axId val="239544192"/>
      </c:scatterChart>
      <c:valAx>
        <c:axId val="239542656"/>
        <c:scaling>
          <c:orientation val="minMax"/>
        </c:scaling>
        <c:delete val="0"/>
        <c:axPos val="b"/>
        <c:numFmt formatCode="0.0" sourceLinked="0"/>
        <c:majorTickMark val="cross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239544192"/>
        <c:crosses val="autoZero"/>
        <c:crossBetween val="midCat"/>
      </c:valAx>
      <c:valAx>
        <c:axId val="239544192"/>
        <c:scaling>
          <c:orientation val="minMax"/>
          <c:max val="4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cross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lang="en-US"/>
            </a:pPr>
            <a:endParaRPr lang="en-US"/>
          </a:p>
        </c:txPr>
        <c:crossAx val="23954265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309555</xdr:colOff>
      <xdr:row>4</xdr:row>
      <xdr:rowOff>119688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0455" cy="729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16</xdr:row>
      <xdr:rowOff>85725</xdr:rowOff>
    </xdr:from>
    <xdr:to>
      <xdr:col>14</xdr:col>
      <xdr:colOff>66675</xdr:colOff>
      <xdr:row>44</xdr:row>
      <xdr:rowOff>95250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38099</xdr:colOff>
      <xdr:row>3</xdr:row>
      <xdr:rowOff>200025</xdr:rowOff>
    </xdr:from>
    <xdr:to>
      <xdr:col>17</xdr:col>
      <xdr:colOff>123824</xdr:colOff>
      <xdr:row>40</xdr:row>
      <xdr:rowOff>57149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486834</xdr:colOff>
      <xdr:row>9</xdr:row>
      <xdr:rowOff>0</xdr:rowOff>
    </xdr:from>
    <xdr:to>
      <xdr:col>15</xdr:col>
      <xdr:colOff>58209</xdr:colOff>
      <xdr:row>41</xdr:row>
      <xdr:rowOff>1080803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1.23854E-7</cdr:x>
      <cdr:y>0.36873</cdr:y>
    </cdr:from>
    <cdr:to>
      <cdr:x>0.04557</cdr:x>
      <cdr:y>0.7707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13794" y="3778147"/>
          <a:ext cx="2795522" cy="367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effectLst/>
              <a:latin typeface="+mn-lt"/>
              <a:ea typeface="+mn-ea"/>
              <a:cs typeface="+mn-cs"/>
            </a:rPr>
            <a:t>annual change rate of DMC (%)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0.34292</cdr:x>
      <cdr:y>0.94954</cdr:y>
    </cdr:from>
    <cdr:to>
      <cdr:x>0.73222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68745" y="6963100"/>
          <a:ext cx="3143218" cy="350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annual change rate of GDP (%)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0.29519</cdr:x>
      <cdr:y>0.18901</cdr:y>
    </cdr:from>
    <cdr:to>
      <cdr:x>0.42653</cdr:x>
      <cdr:y>0.22644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383366" y="1314450"/>
          <a:ext cx="1060450" cy="26035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/>
            <a:t>No decoupling</a:t>
          </a:r>
        </a:p>
      </cdr:txBody>
    </cdr:sp>
  </cdr:relSizeAnchor>
  <cdr:relSizeAnchor xmlns:cdr="http://schemas.openxmlformats.org/drawingml/2006/chartDrawing">
    <cdr:from>
      <cdr:x>0.82842</cdr:x>
      <cdr:y>0.36066</cdr:y>
    </cdr:from>
    <cdr:to>
      <cdr:x>0.95583</cdr:x>
      <cdr:y>0.41179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688666" y="2508250"/>
          <a:ext cx="10287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0.78673</cdr:x>
      <cdr:y>0.41179</cdr:y>
    </cdr:from>
    <cdr:to>
      <cdr:x>0.95819</cdr:x>
      <cdr:y>0.45471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352116" y="2863850"/>
          <a:ext cx="1384300" cy="2984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/>
            <a:t>Relative decoupling</a:t>
          </a:r>
        </a:p>
      </cdr:txBody>
    </cdr:sp>
  </cdr:relSizeAnchor>
  <cdr:relSizeAnchor xmlns:cdr="http://schemas.openxmlformats.org/drawingml/2006/chartDrawing">
    <cdr:from>
      <cdr:x>0.78909</cdr:x>
      <cdr:y>0.5798</cdr:y>
    </cdr:from>
    <cdr:to>
      <cdr:x>0.96369</cdr:x>
      <cdr:y>0.61815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371166" y="4032250"/>
          <a:ext cx="1409700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/>
            <a:t>Absolute decoupling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T-MFA@ec.europa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M30"/>
  <sheetViews>
    <sheetView tabSelected="1" topLeftCell="A4" workbookViewId="0">
      <selection activeCell="O18" sqref="O18"/>
    </sheetView>
  </sheetViews>
  <sheetFormatPr defaultColWidth="9.1796875" defaultRowHeight="11.5" x14ac:dyDescent="0.25"/>
  <cols>
    <col min="1" max="1" width="5.1796875" style="37" customWidth="1"/>
    <col min="2" max="2" width="8.1796875" style="37" customWidth="1"/>
    <col min="3" max="16384" width="9.1796875" style="37"/>
  </cols>
  <sheetData>
    <row r="1" spans="1:10" s="84" customFormat="1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</row>
    <row r="2" spans="1:10" s="84" customForma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</row>
    <row r="3" spans="1:10" s="84" customFormat="1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</row>
    <row r="4" spans="1:10" s="84" customFormat="1" x14ac:dyDescent="0.25">
      <c r="A4" s="200"/>
      <c r="B4" s="200"/>
      <c r="C4" s="200"/>
      <c r="D4" s="200"/>
      <c r="E4" s="200"/>
      <c r="F4" s="200"/>
      <c r="G4" s="200"/>
      <c r="H4" s="200"/>
      <c r="I4" s="200"/>
      <c r="J4" s="200"/>
    </row>
    <row r="5" spans="1:10" s="84" customFormat="1" x14ac:dyDescent="0.25">
      <c r="A5" s="200"/>
      <c r="B5" s="200"/>
      <c r="C5" s="200"/>
      <c r="D5" s="200"/>
      <c r="E5" s="200"/>
      <c r="F5" s="200"/>
      <c r="G5" s="200"/>
      <c r="H5" s="200"/>
      <c r="I5" s="200"/>
      <c r="J5" s="200"/>
    </row>
    <row r="6" spans="1:10" s="84" customFormat="1" x14ac:dyDescent="0.25"/>
    <row r="7" spans="1:10" s="84" customFormat="1" x14ac:dyDescent="0.25">
      <c r="A7" s="85"/>
      <c r="B7" s="85" t="s">
        <v>90</v>
      </c>
    </row>
    <row r="8" spans="1:10" s="84" customFormat="1" x14ac:dyDescent="0.25"/>
    <row r="9" spans="1:10" s="84" customFormat="1" ht="20" x14ac:dyDescent="0.4">
      <c r="E9" s="86"/>
      <c r="F9" s="87" t="s">
        <v>66</v>
      </c>
      <c r="G9" s="86"/>
      <c r="H9" s="86"/>
    </row>
    <row r="10" spans="1:10" s="84" customFormat="1" x14ac:dyDescent="0.25"/>
    <row r="11" spans="1:10" s="84" customFormat="1" x14ac:dyDescent="0.25"/>
    <row r="12" spans="1:10" s="84" customFormat="1" x14ac:dyDescent="0.25">
      <c r="A12" s="88"/>
      <c r="B12" s="88" t="s">
        <v>62</v>
      </c>
      <c r="C12" s="88"/>
      <c r="D12" s="88"/>
      <c r="E12" s="88"/>
      <c r="F12" s="88"/>
      <c r="G12" s="88"/>
      <c r="H12" s="88"/>
      <c r="I12" s="88"/>
      <c r="J12" s="88"/>
    </row>
    <row r="13" spans="1:10" s="84" customFormat="1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0" s="84" customFormat="1" ht="12" x14ac:dyDescent="0.3">
      <c r="A14" s="88"/>
      <c r="B14" s="89" t="s">
        <v>63</v>
      </c>
      <c r="C14" s="88"/>
      <c r="D14" s="88"/>
      <c r="E14" s="88"/>
      <c r="F14" s="88"/>
      <c r="G14" s="88"/>
      <c r="H14" s="88"/>
      <c r="I14" s="88"/>
      <c r="J14" s="88"/>
    </row>
    <row r="15" spans="1:10" s="84" customFormat="1" ht="24" customHeight="1" x14ac:dyDescent="0.25">
      <c r="A15" s="88"/>
      <c r="B15" s="90" t="s">
        <v>64</v>
      </c>
      <c r="C15" s="91" t="s">
        <v>65</v>
      </c>
      <c r="D15" s="88"/>
      <c r="E15" s="88"/>
      <c r="F15" s="88"/>
      <c r="G15" s="88"/>
      <c r="H15" s="88"/>
      <c r="I15" s="88"/>
      <c r="J15" s="88"/>
    </row>
    <row r="16" spans="1:10" s="84" customFormat="1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3" s="84" customFormat="1" x14ac:dyDescent="0.25">
      <c r="J17" s="93" t="s">
        <v>192</v>
      </c>
      <c r="K17" s="86"/>
      <c r="L17" s="86"/>
      <c r="M17" s="86"/>
    </row>
    <row r="18" spans="1:13" s="84" customFormat="1" x14ac:dyDescent="0.25"/>
    <row r="19" spans="1:13" s="84" customFormat="1" x14ac:dyDescent="0.25"/>
    <row r="20" spans="1:13" s="84" customFormat="1" x14ac:dyDescent="0.25"/>
    <row r="21" spans="1:13" s="84" customFormat="1" ht="12" thickBot="1" x14ac:dyDescent="0.3"/>
    <row r="22" spans="1:13" s="84" customFormat="1" ht="12" thickTop="1" x14ac:dyDescent="0.25">
      <c r="A22" s="201" t="s">
        <v>91</v>
      </c>
      <c r="B22" s="202"/>
      <c r="C22" s="202"/>
      <c r="D22" s="202"/>
      <c r="E22" s="202"/>
      <c r="F22" s="202"/>
      <c r="G22" s="202"/>
      <c r="H22" s="202"/>
      <c r="I22" s="202"/>
      <c r="J22" s="203"/>
    </row>
    <row r="23" spans="1:13" s="84" customFormat="1" x14ac:dyDescent="0.25">
      <c r="A23" s="204"/>
      <c r="B23" s="205"/>
      <c r="C23" s="205"/>
      <c r="D23" s="205"/>
      <c r="E23" s="205"/>
      <c r="F23" s="205"/>
      <c r="G23" s="205"/>
      <c r="H23" s="205"/>
      <c r="I23" s="205"/>
      <c r="J23" s="206"/>
    </row>
    <row r="24" spans="1:13" s="84" customFormat="1" x14ac:dyDescent="0.25">
      <c r="A24" s="204"/>
      <c r="B24" s="205"/>
      <c r="C24" s="205"/>
      <c r="D24" s="205"/>
      <c r="E24" s="205"/>
      <c r="F24" s="205"/>
      <c r="G24" s="205"/>
      <c r="H24" s="205"/>
      <c r="I24" s="205"/>
      <c r="J24" s="206"/>
    </row>
    <row r="25" spans="1:13" s="84" customFormat="1" x14ac:dyDescent="0.25">
      <c r="A25" s="204"/>
      <c r="B25" s="205"/>
      <c r="C25" s="205"/>
      <c r="D25" s="205"/>
      <c r="E25" s="205"/>
      <c r="F25" s="205"/>
      <c r="G25" s="205"/>
      <c r="H25" s="205"/>
      <c r="I25" s="205"/>
      <c r="J25" s="206"/>
    </row>
    <row r="26" spans="1:13" s="84" customFormat="1" x14ac:dyDescent="0.25">
      <c r="A26" s="204"/>
      <c r="B26" s="205"/>
      <c r="C26" s="205"/>
      <c r="D26" s="205"/>
      <c r="E26" s="205"/>
      <c r="F26" s="205"/>
      <c r="G26" s="205"/>
      <c r="H26" s="205"/>
      <c r="I26" s="205"/>
      <c r="J26" s="206"/>
    </row>
    <row r="27" spans="1:13" s="84" customFormat="1" x14ac:dyDescent="0.25">
      <c r="A27" s="204"/>
      <c r="B27" s="205"/>
      <c r="C27" s="205"/>
      <c r="D27" s="205"/>
      <c r="E27" s="205"/>
      <c r="F27" s="205"/>
      <c r="G27" s="205"/>
      <c r="H27" s="205"/>
      <c r="I27" s="205"/>
      <c r="J27" s="206"/>
    </row>
    <row r="28" spans="1:13" s="84" customFormat="1" ht="12" thickBot="1" x14ac:dyDescent="0.3">
      <c r="A28" s="207"/>
      <c r="B28" s="208"/>
      <c r="C28" s="208"/>
      <c r="D28" s="208"/>
      <c r="E28" s="208"/>
      <c r="F28" s="208"/>
      <c r="G28" s="208"/>
      <c r="H28" s="208"/>
      <c r="I28" s="208"/>
      <c r="J28" s="209"/>
    </row>
    <row r="29" spans="1:13" s="84" customFormat="1" ht="12" thickTop="1" x14ac:dyDescent="0.25">
      <c r="B29" s="94"/>
      <c r="J29" s="94"/>
    </row>
    <row r="30" spans="1:13" s="84" customFormat="1" x14ac:dyDescent="0.25"/>
  </sheetData>
  <mergeCells count="2">
    <mergeCell ref="A1:J5"/>
    <mergeCell ref="A22:J28"/>
  </mergeCells>
  <hyperlinks>
    <hyperlink ref="C1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9"/>
  <sheetViews>
    <sheetView showGridLines="0" topLeftCell="A16" zoomScaleNormal="100" workbookViewId="0">
      <selection activeCell="T27" sqref="T27"/>
    </sheetView>
  </sheetViews>
  <sheetFormatPr defaultColWidth="9.1796875" defaultRowHeight="11.5" x14ac:dyDescent="0.25"/>
  <cols>
    <col min="1" max="2" width="3.453125" style="6" customWidth="1"/>
    <col min="3" max="3" width="20.453125" style="6" customWidth="1"/>
    <col min="4" max="14" width="7.26953125" style="6" customWidth="1"/>
    <col min="15" max="15" width="7.26953125" style="7" customWidth="1"/>
    <col min="16" max="21" width="7.26953125" style="6" customWidth="1"/>
    <col min="22" max="16384" width="9.1796875" style="6"/>
  </cols>
  <sheetData>
    <row r="1" spans="3:21" s="1" customFormat="1" x14ac:dyDescent="0.25">
      <c r="E1" s="2"/>
      <c r="G1" s="3"/>
      <c r="H1" s="3"/>
      <c r="I1" s="2"/>
      <c r="J1" s="2"/>
      <c r="K1" s="2"/>
    </row>
    <row r="2" spans="3:21" s="1" customFormat="1" ht="15.5" x14ac:dyDescent="0.35">
      <c r="C2" s="148" t="s">
        <v>167</v>
      </c>
      <c r="E2" s="2"/>
      <c r="G2" s="3"/>
      <c r="H2" s="3"/>
      <c r="I2" s="2"/>
      <c r="J2" s="2"/>
      <c r="K2" s="2"/>
    </row>
    <row r="3" spans="3:21" s="1" customFormat="1" ht="12.5" x14ac:dyDescent="0.25">
      <c r="C3" s="147" t="s">
        <v>168</v>
      </c>
      <c r="E3" s="2"/>
      <c r="F3" s="2"/>
      <c r="G3" s="2"/>
      <c r="H3" s="2"/>
      <c r="I3" s="2"/>
      <c r="J3" s="2"/>
      <c r="K3" s="2"/>
    </row>
    <row r="6" spans="3:21" x14ac:dyDescent="0.25">
      <c r="C6" s="9" t="s">
        <v>154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3:21" ht="12" x14ac:dyDescent="0.3">
      <c r="C7" s="8" t="s">
        <v>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3:21" x14ac:dyDescent="0.25">
      <c r="C8" s="47"/>
      <c r="D8" s="11">
        <v>2000</v>
      </c>
      <c r="E8" s="11">
        <v>2001</v>
      </c>
      <c r="F8" s="11">
        <v>2002</v>
      </c>
      <c r="G8" s="11">
        <v>2003</v>
      </c>
      <c r="H8" s="11">
        <v>2004</v>
      </c>
      <c r="I8" s="11">
        <v>2005</v>
      </c>
      <c r="J8" s="11">
        <v>2006</v>
      </c>
      <c r="K8" s="11">
        <v>2007</v>
      </c>
      <c r="L8" s="11">
        <v>2008</v>
      </c>
      <c r="M8" s="11">
        <v>2009</v>
      </c>
      <c r="N8" s="11">
        <v>2010</v>
      </c>
      <c r="O8" s="11">
        <v>2011</v>
      </c>
      <c r="P8" s="11">
        <v>2012</v>
      </c>
      <c r="Q8" s="11">
        <v>2013</v>
      </c>
      <c r="R8" s="11">
        <v>2014</v>
      </c>
      <c r="S8" s="11">
        <v>2015</v>
      </c>
      <c r="T8" s="11">
        <v>2016</v>
      </c>
      <c r="U8" s="11">
        <v>2017</v>
      </c>
    </row>
    <row r="9" spans="3:21" x14ac:dyDescent="0.25">
      <c r="C9" s="48" t="s">
        <v>33</v>
      </c>
      <c r="D9" s="116">
        <f>env_ac_rp!C139</f>
        <v>100</v>
      </c>
      <c r="E9" s="117">
        <f>env_ac_rp!D139</f>
        <v>101.73699999999999</v>
      </c>
      <c r="F9" s="117">
        <f>env_ac_rp!E139</f>
        <v>104.47499999999999</v>
      </c>
      <c r="G9" s="117">
        <f>env_ac_rp!F139</f>
        <v>106.29900000000001</v>
      </c>
      <c r="H9" s="117">
        <f>env_ac_rp!G139</f>
        <v>103.771</v>
      </c>
      <c r="I9" s="117">
        <f>env_ac_rp!H139</f>
        <v>105.06</v>
      </c>
      <c r="J9" s="117">
        <f>env_ac_rp!I139</f>
        <v>106.563</v>
      </c>
      <c r="K9" s="117">
        <f>env_ac_rp!J139</f>
        <v>106.575</v>
      </c>
      <c r="L9" s="117">
        <f>env_ac_rp!K139</f>
        <v>109.17400000000001</v>
      </c>
      <c r="M9" s="117">
        <f>env_ac_rp!L139</f>
        <v>118.655</v>
      </c>
      <c r="N9" s="117">
        <f>env_ac_rp!M139</f>
        <v>125.06699999999999</v>
      </c>
      <c r="O9" s="117">
        <f>env_ac_rp!N139</f>
        <v>121.449</v>
      </c>
      <c r="P9" s="117">
        <f>env_ac_rp!O139</f>
        <v>130.756</v>
      </c>
      <c r="Q9" s="117">
        <f>env_ac_rp!P139</f>
        <v>133.851</v>
      </c>
      <c r="R9" s="117">
        <f>env_ac_rp!Q139</f>
        <v>134.30799999999999</v>
      </c>
      <c r="S9" s="117">
        <f>env_ac_rp!R139</f>
        <v>137.15700000000001</v>
      </c>
      <c r="T9" s="117">
        <f>env_ac_rp!S139</f>
        <v>140.45599999999999</v>
      </c>
      <c r="U9" s="117">
        <f>env_ac_rp!T139</f>
        <v>140.74199999999999</v>
      </c>
    </row>
    <row r="10" spans="3:21" x14ac:dyDescent="0.25">
      <c r="C10" s="49" t="s">
        <v>1</v>
      </c>
      <c r="D10" s="100">
        <f>env_ac_mfa!C102</f>
        <v>100</v>
      </c>
      <c r="E10" s="101">
        <f>env_ac_mfa!D102</f>
        <v>100.498</v>
      </c>
      <c r="F10" s="101">
        <f>env_ac_mfa!E102</f>
        <v>99.198999999999998</v>
      </c>
      <c r="G10" s="101">
        <f>env_ac_mfa!F102</f>
        <v>98.789000000000001</v>
      </c>
      <c r="H10" s="101">
        <f>env_ac_mfa!G102</f>
        <v>103.735</v>
      </c>
      <c r="I10" s="101">
        <f>env_ac_mfa!H102</f>
        <v>104.619</v>
      </c>
      <c r="J10" s="101">
        <f>env_ac_mfa!I102</f>
        <v>106.56</v>
      </c>
      <c r="K10" s="101">
        <f>env_ac_mfa!J102</f>
        <v>109.84</v>
      </c>
      <c r="L10" s="101">
        <f>env_ac_mfa!K102</f>
        <v>107.764</v>
      </c>
      <c r="M10" s="101">
        <f>env_ac_mfa!L102</f>
        <v>94.864999999999995</v>
      </c>
      <c r="N10" s="101">
        <f>env_ac_mfa!M102</f>
        <v>91.867999999999995</v>
      </c>
      <c r="O10" s="101">
        <f>env_ac_mfa!N102</f>
        <v>96.266000000000005</v>
      </c>
      <c r="P10" s="101">
        <f>env_ac_mfa!O102</f>
        <v>89.061000000000007</v>
      </c>
      <c r="Q10" s="101">
        <f>env_ac_mfa!P102</f>
        <v>87.247</v>
      </c>
      <c r="R10" s="101">
        <f>env_ac_mfa!Q102</f>
        <v>88.506</v>
      </c>
      <c r="S10" s="101">
        <f>env_ac_mfa!R102</f>
        <v>88.691999999999993</v>
      </c>
      <c r="T10" s="101">
        <f>env_ac_mfa!S102</f>
        <v>88.370999999999995</v>
      </c>
      <c r="U10" s="101">
        <f>env_ac_mfa!T102</f>
        <v>90.344999999999999</v>
      </c>
    </row>
    <row r="11" spans="3:21" x14ac:dyDescent="0.25">
      <c r="C11" s="50" t="s">
        <v>30</v>
      </c>
      <c r="D11" s="109">
        <f>nama_10_gdp_EU28!C21</f>
        <v>100</v>
      </c>
      <c r="E11" s="110">
        <f>nama_10_gdp_EU28!D21</f>
        <v>102.24386278782909</v>
      </c>
      <c r="F11" s="110">
        <f>nama_10_gdp_EU28!E21</f>
        <v>103.63813655449266</v>
      </c>
      <c r="G11" s="110">
        <f>nama_10_gdp_EU28!F21</f>
        <v>105.01213217615219</v>
      </c>
      <c r="H11" s="110">
        <f>nama_10_gdp_EU28!G21</f>
        <v>107.64644893653674</v>
      </c>
      <c r="I11" s="110">
        <f>nama_10_gdp_EU28!H21</f>
        <v>109.91362339879156</v>
      </c>
      <c r="J11" s="110">
        <f>nama_10_gdp_EU28!I21</f>
        <v>113.55378483180547</v>
      </c>
      <c r="K11" s="110">
        <f>nama_10_gdp_EU28!J21</f>
        <v>117.06186129845419</v>
      </c>
      <c r="L11" s="110">
        <f>nama_10_gdp_EU28!K21</f>
        <v>117.64935167282292</v>
      </c>
      <c r="M11" s="110">
        <f>nama_10_gdp_EU28!L21</f>
        <v>112.56142766854057</v>
      </c>
      <c r="N11" s="110">
        <f>nama_10_gdp_EU28!M21</f>
        <v>114.89683712743761</v>
      </c>
      <c r="O11" s="110">
        <f>nama_10_gdp_EU28!N21</f>
        <v>116.91376388065828</v>
      </c>
      <c r="P11" s="110">
        <f>nama_10_gdp_EU28!O21</f>
        <v>116.4525537577545</v>
      </c>
      <c r="Q11" s="110">
        <f>nama_10_gdp_EU28!P21</f>
        <v>116.78051872898507</v>
      </c>
      <c r="R11" s="110">
        <f>nama_10_gdp_EU28!Q21</f>
        <v>118.87088379156816</v>
      </c>
      <c r="S11" s="110">
        <f>nama_10_gdp_EU28!R21</f>
        <v>121.64705664633655</v>
      </c>
      <c r="T11" s="110">
        <f>nama_10_gdp_EU28!S21</f>
        <v>124.12317906193022</v>
      </c>
      <c r="U11" s="110">
        <f>nama_10_gdp_EU28!T21</f>
        <v>127.1535063721781</v>
      </c>
    </row>
    <row r="13" spans="3:21" ht="15" customHeight="1" x14ac:dyDescent="0.25">
      <c r="C13" s="211" t="s">
        <v>83</v>
      </c>
      <c r="D13" s="211"/>
      <c r="E13" s="211"/>
      <c r="F13" s="211"/>
      <c r="G13" s="211"/>
    </row>
    <row r="14" spans="3:21" ht="15" customHeight="1" x14ac:dyDescent="0.3">
      <c r="C14" s="212" t="s">
        <v>134</v>
      </c>
      <c r="D14" s="212"/>
      <c r="E14" s="212"/>
      <c r="F14" s="212"/>
      <c r="G14" s="212"/>
      <c r="H14" s="212"/>
      <c r="I14" s="212"/>
    </row>
    <row r="16" spans="3:21" s="1" customFormat="1" x14ac:dyDescent="0.25">
      <c r="C16" s="4"/>
      <c r="E16" s="2"/>
      <c r="F16" s="2"/>
      <c r="G16" s="2"/>
      <c r="H16" s="2"/>
      <c r="I16" s="2"/>
      <c r="J16" s="2"/>
      <c r="K16" s="2"/>
    </row>
    <row r="17" spans="2:15" s="1" customFormat="1" x14ac:dyDescent="0.25">
      <c r="E17" s="2"/>
      <c r="F17" s="2"/>
      <c r="G17" s="2"/>
      <c r="H17" s="2"/>
      <c r="I17" s="2"/>
      <c r="J17" s="2"/>
      <c r="K17" s="2"/>
    </row>
    <row r="18" spans="2:15" s="1" customFormat="1" x14ac:dyDescent="0.25">
      <c r="B18" s="210"/>
      <c r="E18" s="2"/>
      <c r="F18" s="2"/>
      <c r="G18" s="2"/>
      <c r="H18" s="2"/>
      <c r="I18" s="2"/>
      <c r="J18" s="2"/>
      <c r="K18" s="2"/>
    </row>
    <row r="19" spans="2:15" s="1" customFormat="1" x14ac:dyDescent="0.25">
      <c r="B19" s="210"/>
      <c r="E19" s="2"/>
      <c r="F19" s="2"/>
      <c r="G19" s="2"/>
      <c r="H19" s="2"/>
      <c r="I19" s="2"/>
      <c r="J19" s="2"/>
      <c r="K19" s="2"/>
    </row>
    <row r="20" spans="2:15" s="1" customFormat="1" x14ac:dyDescent="0.25">
      <c r="B20" s="210"/>
      <c r="E20" s="2"/>
      <c r="F20" s="2"/>
      <c r="G20" s="2"/>
      <c r="H20" s="2"/>
      <c r="I20" s="2"/>
      <c r="J20" s="2"/>
      <c r="K20" s="2"/>
    </row>
    <row r="21" spans="2:15" s="1" customFormat="1" x14ac:dyDescent="0.25">
      <c r="B21" s="210"/>
      <c r="E21" s="2"/>
      <c r="F21" s="2"/>
      <c r="G21" s="2"/>
      <c r="H21" s="2"/>
      <c r="I21" s="2"/>
      <c r="J21" s="2"/>
      <c r="K21" s="2"/>
    </row>
    <row r="22" spans="2:15" s="1" customFormat="1" x14ac:dyDescent="0.25">
      <c r="B22" s="210"/>
      <c r="E22" s="2"/>
      <c r="F22" s="2"/>
      <c r="G22" s="2"/>
      <c r="H22" s="2"/>
      <c r="I22" s="2"/>
      <c r="J22" s="2"/>
      <c r="K22" s="2"/>
    </row>
    <row r="23" spans="2:15" s="1" customFormat="1" x14ac:dyDescent="0.25">
      <c r="B23" s="210"/>
      <c r="E23" s="2"/>
      <c r="F23" s="2"/>
      <c r="G23" s="2"/>
      <c r="H23" s="2"/>
      <c r="I23" s="2"/>
      <c r="J23" s="2"/>
      <c r="K23" s="2"/>
    </row>
    <row r="24" spans="2:15" s="1" customFormat="1" x14ac:dyDescent="0.25">
      <c r="B24" s="210"/>
      <c r="E24" s="2"/>
      <c r="F24" s="2"/>
      <c r="G24" s="2"/>
      <c r="H24" s="2"/>
      <c r="I24" s="2"/>
      <c r="J24" s="2"/>
      <c r="K24" s="2"/>
    </row>
    <row r="25" spans="2:15" s="1" customFormat="1" x14ac:dyDescent="0.25">
      <c r="B25" s="210"/>
      <c r="E25" s="2"/>
      <c r="F25" s="2"/>
      <c r="G25" s="2"/>
      <c r="H25" s="2"/>
      <c r="I25" s="2"/>
      <c r="J25" s="2"/>
      <c r="K25" s="2"/>
    </row>
    <row r="26" spans="2:15" s="1" customFormat="1" x14ac:dyDescent="0.25">
      <c r="B26" s="210"/>
      <c r="E26" s="2"/>
      <c r="F26" s="2"/>
      <c r="G26" s="2"/>
      <c r="H26" s="2"/>
      <c r="I26" s="2"/>
      <c r="J26" s="2"/>
      <c r="K26" s="2"/>
    </row>
    <row r="27" spans="2:15" s="1" customFormat="1" x14ac:dyDescent="0.25">
      <c r="B27" s="210"/>
      <c r="E27" s="2"/>
      <c r="F27" s="2"/>
      <c r="G27" s="2"/>
      <c r="H27" s="2"/>
      <c r="I27" s="2"/>
      <c r="J27" s="2"/>
      <c r="K27" s="2"/>
    </row>
    <row r="28" spans="2:15" s="1" customFormat="1" x14ac:dyDescent="0.25">
      <c r="B28" s="210"/>
      <c r="E28" s="2"/>
      <c r="F28" s="2"/>
      <c r="G28" s="2"/>
      <c r="H28" s="2"/>
      <c r="I28" s="2"/>
      <c r="J28" s="2"/>
      <c r="K28" s="2"/>
    </row>
    <row r="29" spans="2:15" s="1" customFormat="1" x14ac:dyDescent="0.25">
      <c r="E29" s="2"/>
      <c r="F29" s="2"/>
      <c r="G29" s="2"/>
      <c r="H29" s="2"/>
      <c r="I29" s="2"/>
      <c r="J29" s="2"/>
      <c r="K29" s="2"/>
    </row>
    <row r="30" spans="2:15" s="1" customFormat="1" x14ac:dyDescent="0.25">
      <c r="E30" s="2"/>
      <c r="F30" s="2"/>
      <c r="G30" s="2"/>
      <c r="H30" s="2"/>
      <c r="I30" s="2"/>
      <c r="J30" s="2"/>
      <c r="K30" s="2"/>
    </row>
    <row r="31" spans="2:15" s="1" customFormat="1" x14ac:dyDescent="0.25">
      <c r="E31" s="2"/>
      <c r="F31" s="2"/>
      <c r="G31" s="2"/>
      <c r="H31" s="2"/>
      <c r="I31" s="2"/>
      <c r="J31" s="2"/>
      <c r="K31" s="2"/>
    </row>
    <row r="32" spans="2:15" x14ac:dyDescent="0.25">
      <c r="C32" s="1"/>
      <c r="D32" s="1"/>
      <c r="E32" s="2"/>
      <c r="F32" s="2"/>
      <c r="G32" s="2"/>
      <c r="H32" s="2"/>
      <c r="I32" s="2"/>
      <c r="J32" s="2"/>
      <c r="K32" s="2"/>
      <c r="L32" s="1"/>
      <c r="M32" s="1"/>
      <c r="N32" s="1"/>
      <c r="O32" s="5"/>
    </row>
    <row r="33" spans="3:18" x14ac:dyDescent="0.25">
      <c r="C33" s="1"/>
      <c r="D33" s="1"/>
      <c r="E33" s="2"/>
      <c r="F33" s="2"/>
      <c r="G33" s="2"/>
      <c r="H33" s="2"/>
      <c r="I33" s="2"/>
      <c r="J33" s="2"/>
      <c r="K33" s="2"/>
      <c r="L33" s="1"/>
      <c r="M33" s="1"/>
      <c r="N33" s="1"/>
      <c r="O33" s="5"/>
    </row>
    <row r="34" spans="3:18" x14ac:dyDescent="0.25">
      <c r="C34" s="1"/>
      <c r="D34" s="1"/>
      <c r="E34" s="2"/>
      <c r="F34" s="2"/>
      <c r="G34" s="2"/>
      <c r="H34" s="2"/>
      <c r="I34" s="2"/>
      <c r="J34" s="2"/>
      <c r="K34" s="2"/>
      <c r="L34" s="1"/>
      <c r="M34" s="1"/>
      <c r="N34" s="1"/>
      <c r="O34" s="5"/>
    </row>
    <row r="37" spans="3:18" s="1" customFormat="1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40" spans="3:18" s="1" customFormat="1" x14ac:dyDescent="0.25"/>
    <row r="43" spans="3:18" ht="11.25" customHeight="1" x14ac:dyDescent="0.25"/>
    <row r="44" spans="3:18" x14ac:dyDescent="0.25"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9" spans="1:2" x14ac:dyDescent="0.25">
      <c r="A49" s="7"/>
      <c r="B49" s="7"/>
    </row>
  </sheetData>
  <mergeCells count="3">
    <mergeCell ref="B18:B28"/>
    <mergeCell ref="C13:G13"/>
    <mergeCell ref="C14:I14"/>
  </mergeCells>
  <pageMargins left="0.74803149606299213" right="0.74803149606299213" top="0.59055118110236227" bottom="0.59055118110236227" header="0.51181102362204722" footer="0.51181102362204722"/>
  <pageSetup paperSize="9" scale="8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X46"/>
  <sheetViews>
    <sheetView showGridLines="0" topLeftCell="A19" zoomScaleNormal="100" workbookViewId="0">
      <selection activeCell="B16" sqref="B16"/>
    </sheetView>
  </sheetViews>
  <sheetFormatPr defaultColWidth="9.1796875" defaultRowHeight="11.5" x14ac:dyDescent="0.25"/>
  <cols>
    <col min="1" max="2" width="3.7265625" style="6" customWidth="1"/>
    <col min="3" max="3" width="21.7265625" style="6" customWidth="1"/>
    <col min="4" max="21" width="6.453125" style="6" customWidth="1"/>
    <col min="22" max="16384" width="9.1796875" style="6"/>
  </cols>
  <sheetData>
    <row r="2" spans="2:23" s="7" customFormat="1" ht="15.5" x14ac:dyDescent="0.35">
      <c r="B2" s="6"/>
      <c r="C2" s="149" t="s">
        <v>194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23" ht="12.5" x14ac:dyDescent="0.25">
      <c r="C3" s="150" t="s">
        <v>169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T3" s="21"/>
      <c r="U3" s="21"/>
    </row>
    <row r="4" spans="2:23" x14ac:dyDescent="0.25"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T4" s="21"/>
      <c r="U4" s="21"/>
    </row>
    <row r="5" spans="2:23" s="52" customFormat="1" ht="17.25" customHeight="1" x14ac:dyDescent="0.35">
      <c r="C5" s="68"/>
      <c r="D5" s="69">
        <v>2000</v>
      </c>
      <c r="E5" s="69">
        <v>2001</v>
      </c>
      <c r="F5" s="69">
        <v>2002</v>
      </c>
      <c r="G5" s="69">
        <v>2003</v>
      </c>
      <c r="H5" s="69">
        <v>2004</v>
      </c>
      <c r="I5" s="69">
        <v>2005</v>
      </c>
      <c r="J5" s="69">
        <v>2006</v>
      </c>
      <c r="K5" s="69">
        <v>2007</v>
      </c>
      <c r="L5" s="69">
        <v>2008</v>
      </c>
      <c r="M5" s="69">
        <v>2009</v>
      </c>
      <c r="N5" s="69">
        <v>2010</v>
      </c>
      <c r="O5" s="69">
        <v>2011</v>
      </c>
      <c r="P5" s="68">
        <v>2012</v>
      </c>
      <c r="Q5" s="68">
        <v>2013</v>
      </c>
      <c r="R5" s="68">
        <v>2014</v>
      </c>
      <c r="S5" s="68">
        <v>2015</v>
      </c>
      <c r="T5" s="68">
        <v>2016</v>
      </c>
      <c r="U5" s="68">
        <v>2017</v>
      </c>
    </row>
    <row r="6" spans="2:23" ht="15.75" customHeight="1" x14ac:dyDescent="0.25">
      <c r="C6" s="67" t="s">
        <v>61</v>
      </c>
      <c r="D6" s="118">
        <f>env_ac_rp!C139</f>
        <v>100</v>
      </c>
      <c r="E6" s="119">
        <f>env_ac_rp!D139</f>
        <v>101.73699999999999</v>
      </c>
      <c r="F6" s="119">
        <f>env_ac_rp!E139</f>
        <v>104.47499999999999</v>
      </c>
      <c r="G6" s="119">
        <f>env_ac_rp!F139</f>
        <v>106.29900000000001</v>
      </c>
      <c r="H6" s="119">
        <f>env_ac_rp!G139</f>
        <v>103.771</v>
      </c>
      <c r="I6" s="119">
        <f>env_ac_rp!H139</f>
        <v>105.06</v>
      </c>
      <c r="J6" s="119">
        <f>env_ac_rp!I139</f>
        <v>106.563</v>
      </c>
      <c r="K6" s="119">
        <f>env_ac_rp!J139</f>
        <v>106.575</v>
      </c>
      <c r="L6" s="119">
        <f>env_ac_rp!K139</f>
        <v>109.17400000000001</v>
      </c>
      <c r="M6" s="119">
        <f>env_ac_rp!L139</f>
        <v>118.655</v>
      </c>
      <c r="N6" s="119">
        <f>env_ac_rp!M139</f>
        <v>125.06699999999999</v>
      </c>
      <c r="O6" s="119">
        <f>env_ac_rp!N139</f>
        <v>121.449</v>
      </c>
      <c r="P6" s="119">
        <f>env_ac_rp!O139</f>
        <v>130.756</v>
      </c>
      <c r="Q6" s="119">
        <f>env_ac_rp!P139</f>
        <v>133.851</v>
      </c>
      <c r="R6" s="119">
        <f>env_ac_rp!Q139</f>
        <v>134.30799999999999</v>
      </c>
      <c r="S6" s="119">
        <f>env_ac_rp!R139</f>
        <v>137.15700000000001</v>
      </c>
      <c r="T6" s="119">
        <f>env_ac_rp!S139</f>
        <v>140.45599999999999</v>
      </c>
      <c r="U6" s="119">
        <f>env_ac_rp!T139</f>
        <v>140.74199999999999</v>
      </c>
      <c r="V6" s="46"/>
      <c r="W6" s="46"/>
    </row>
    <row r="7" spans="2:23" ht="15" customHeight="1" x14ac:dyDescent="0.25">
      <c r="C7" s="26" t="s">
        <v>2</v>
      </c>
      <c r="D7" s="120">
        <f>env_ac_rp!C140</f>
        <v>100</v>
      </c>
      <c r="E7" s="121">
        <f>env_ac_rp!D140</f>
        <v>98.631</v>
      </c>
      <c r="F7" s="121">
        <f>env_ac_rp!E140</f>
        <v>102.241</v>
      </c>
      <c r="G7" s="121">
        <f>env_ac_rp!F140</f>
        <v>105.74299999999999</v>
      </c>
      <c r="H7" s="121">
        <f>env_ac_rp!G140</f>
        <v>106.768</v>
      </c>
      <c r="I7" s="121">
        <f>env_ac_rp!H140</f>
        <v>107.59099999999999</v>
      </c>
      <c r="J7" s="121">
        <f>env_ac_rp!I140</f>
        <v>97.231999999999999</v>
      </c>
      <c r="K7" s="121">
        <f>env_ac_rp!J140</f>
        <v>98.863</v>
      </c>
      <c r="L7" s="121">
        <f>env_ac_rp!K140</f>
        <v>99.183999999999997</v>
      </c>
      <c r="M7" s="121">
        <f>env_ac_rp!L140</f>
        <v>107.521</v>
      </c>
      <c r="N7" s="121">
        <f>env_ac_rp!M140</f>
        <v>109.395</v>
      </c>
      <c r="O7" s="121">
        <f>env_ac_rp!N140</f>
        <v>104.857</v>
      </c>
      <c r="P7" s="121">
        <f>env_ac_rp!O140</f>
        <v>117.35299999999999</v>
      </c>
      <c r="Q7" s="121">
        <f>env_ac_rp!P140</f>
        <v>121.31</v>
      </c>
      <c r="R7" s="121">
        <f>env_ac_rp!Q140</f>
        <v>126.34</v>
      </c>
      <c r="S7" s="121">
        <f>env_ac_rp!R140</f>
        <v>129.84100000000001</v>
      </c>
      <c r="T7" s="121">
        <f>env_ac_rp!S140</f>
        <v>131.834</v>
      </c>
      <c r="U7" s="121">
        <f>env_ac_rp!T140</f>
        <v>127.077</v>
      </c>
      <c r="V7" s="51"/>
    </row>
    <row r="8" spans="2:23" ht="15" customHeight="1" x14ac:dyDescent="0.25">
      <c r="C8" s="27" t="s">
        <v>3</v>
      </c>
      <c r="D8" s="120">
        <f>env_ac_rp!C141</f>
        <v>100</v>
      </c>
      <c r="E8" s="121">
        <f>env_ac_rp!D141</f>
        <v>97.147000000000006</v>
      </c>
      <c r="F8" s="121">
        <f>env_ac_rp!E141</f>
        <v>100.82299999999999</v>
      </c>
      <c r="G8" s="121">
        <f>env_ac_rp!F141</f>
        <v>104.839</v>
      </c>
      <c r="H8" s="121">
        <f>env_ac_rp!G141</f>
        <v>99.358000000000004</v>
      </c>
      <c r="I8" s="121">
        <f>env_ac_rp!H141</f>
        <v>105.01900000000001</v>
      </c>
      <c r="J8" s="121">
        <f>env_ac_rp!I141</f>
        <v>103.304</v>
      </c>
      <c r="K8" s="121">
        <f>env_ac_rp!J141</f>
        <v>107.36799999999999</v>
      </c>
      <c r="L8" s="121">
        <f>env_ac_rp!K141</f>
        <v>105.613</v>
      </c>
      <c r="M8" s="121">
        <f>env_ac_rp!L141</f>
        <v>127.43600000000001</v>
      </c>
      <c r="N8" s="121">
        <f>env_ac_rp!M141</f>
        <v>130.90700000000001</v>
      </c>
      <c r="O8" s="121">
        <f>env_ac_rp!N141</f>
        <v>120.47499999999999</v>
      </c>
      <c r="P8" s="121">
        <f>env_ac_rp!O141</f>
        <v>125.38200000000001</v>
      </c>
      <c r="Q8" s="121">
        <f>env_ac_rp!P141</f>
        <v>130.54</v>
      </c>
      <c r="R8" s="121">
        <f>env_ac_rp!Q141</f>
        <v>121.20399999999999</v>
      </c>
      <c r="S8" s="121">
        <f>env_ac_rp!R141</f>
        <v>111.52500000000001</v>
      </c>
      <c r="T8" s="121">
        <f>env_ac_rp!S141</f>
        <v>131.423</v>
      </c>
      <c r="U8" s="121">
        <f>env_ac_rp!T141</f>
        <v>132.38900000000001</v>
      </c>
      <c r="V8" s="51"/>
    </row>
    <row r="9" spans="2:23" ht="15" customHeight="1" x14ac:dyDescent="0.25">
      <c r="C9" s="27" t="s">
        <v>182</v>
      </c>
      <c r="D9" s="120">
        <f>env_ac_rp!C142</f>
        <v>100</v>
      </c>
      <c r="E9" s="121">
        <f>env_ac_rp!D142</f>
        <v>101.806</v>
      </c>
      <c r="F9" s="121">
        <f>env_ac_rp!E142</f>
        <v>108.458</v>
      </c>
      <c r="G9" s="121">
        <f>env_ac_rp!F142</f>
        <v>109.26300000000001</v>
      </c>
      <c r="H9" s="121">
        <f>env_ac_rp!G142</f>
        <v>107.968</v>
      </c>
      <c r="I9" s="121">
        <f>env_ac_rp!H142</f>
        <v>115.95399999999999</v>
      </c>
      <c r="J9" s="121">
        <f>env_ac_rp!I142</f>
        <v>120.122</v>
      </c>
      <c r="K9" s="121">
        <f>env_ac_rp!J142</f>
        <v>125.02200000000001</v>
      </c>
      <c r="L9" s="121">
        <f>env_ac_rp!K142</f>
        <v>130.41800000000001</v>
      </c>
      <c r="M9" s="121">
        <f>env_ac_rp!L142</f>
        <v>136.02099999999999</v>
      </c>
      <c r="N9" s="121">
        <f>env_ac_rp!M142</f>
        <v>146.46299999999999</v>
      </c>
      <c r="O9" s="121">
        <f>env_ac_rp!N142</f>
        <v>141.21899999999999</v>
      </c>
      <c r="P9" s="121">
        <f>env_ac_rp!O142</f>
        <v>157.51900000000001</v>
      </c>
      <c r="Q9" s="121">
        <f>env_ac_rp!P142</f>
        <v>159.22499999999999</v>
      </c>
      <c r="R9" s="121">
        <f>env_ac_rp!Q142</f>
        <v>158.167</v>
      </c>
      <c r="S9" s="121">
        <f>env_ac_rp!R142</f>
        <v>159.791</v>
      </c>
      <c r="T9" s="121">
        <f>env_ac_rp!S142</f>
        <v>165.947</v>
      </c>
      <c r="U9" s="121">
        <f>env_ac_rp!T142</f>
        <v>172.09399999999999</v>
      </c>
      <c r="V9" s="51"/>
    </row>
    <row r="10" spans="2:23" ht="15" customHeight="1" x14ac:dyDescent="0.25">
      <c r="C10" s="27" t="s">
        <v>4</v>
      </c>
      <c r="D10" s="120">
        <f>env_ac_rp!C143</f>
        <v>100</v>
      </c>
      <c r="E10" s="121">
        <f>env_ac_rp!D143</f>
        <v>102.77200000000001</v>
      </c>
      <c r="F10" s="121">
        <f>env_ac_rp!E143</f>
        <v>107.878</v>
      </c>
      <c r="G10" s="121">
        <f>env_ac_rp!F143</f>
        <v>105.467</v>
      </c>
      <c r="H10" s="121">
        <f>env_ac_rp!G143</f>
        <v>102.93300000000001</v>
      </c>
      <c r="I10" s="121">
        <f>env_ac_rp!H143</f>
        <v>97.058999999999997</v>
      </c>
      <c r="J10" s="121">
        <f>env_ac_rp!I143</f>
        <v>94.834999999999994</v>
      </c>
      <c r="K10" s="121">
        <f>env_ac_rp!J143</f>
        <v>98.775999999999996</v>
      </c>
      <c r="L10" s="121">
        <f>env_ac_rp!K143</f>
        <v>102.625</v>
      </c>
      <c r="M10" s="121">
        <f>env_ac_rp!L143</f>
        <v>116.33499999999999</v>
      </c>
      <c r="N10" s="121">
        <f>env_ac_rp!M143</f>
        <v>126.67</v>
      </c>
      <c r="O10" s="121">
        <f>env_ac_rp!N143</f>
        <v>115.054</v>
      </c>
      <c r="P10" s="121">
        <f>env_ac_rp!O143</f>
        <v>114.961</v>
      </c>
      <c r="Q10" s="121">
        <f>env_ac_rp!P143</f>
        <v>122.86799999999999</v>
      </c>
      <c r="R10" s="121">
        <f>env_ac_rp!Q143</f>
        <v>124.22</v>
      </c>
      <c r="S10" s="121">
        <f>env_ac_rp!R143</f>
        <v>122.746</v>
      </c>
      <c r="T10" s="121">
        <f>env_ac_rp!S143</f>
        <v>118.33499999999999</v>
      </c>
      <c r="U10" s="121">
        <f>env_ac_rp!T143</f>
        <v>118.113</v>
      </c>
      <c r="V10" s="51"/>
    </row>
    <row r="11" spans="2:23" ht="15" customHeight="1" x14ac:dyDescent="0.25">
      <c r="C11" s="27" t="s">
        <v>5</v>
      </c>
      <c r="D11" s="120">
        <f>env_ac_rp!C144</f>
        <v>100</v>
      </c>
      <c r="E11" s="121">
        <f>env_ac_rp!D144</f>
        <v>107.593</v>
      </c>
      <c r="F11" s="121">
        <f>env_ac_rp!E144</f>
        <v>110.18</v>
      </c>
      <c r="G11" s="121">
        <f>env_ac_rp!F144</f>
        <v>110.69799999999999</v>
      </c>
      <c r="H11" s="121">
        <f>env_ac_rp!G144</f>
        <v>110.414</v>
      </c>
      <c r="I11" s="121">
        <f>env_ac_rp!H144</f>
        <v>114.851</v>
      </c>
      <c r="J11" s="121">
        <f>env_ac_rp!I144</f>
        <v>116.035</v>
      </c>
      <c r="K11" s="121">
        <f>env_ac_rp!J144</f>
        <v>119.762</v>
      </c>
      <c r="L11" s="121">
        <f>env_ac_rp!K144</f>
        <v>121.917</v>
      </c>
      <c r="M11" s="121">
        <f>env_ac_rp!L144</f>
        <v>120.82</v>
      </c>
      <c r="N11" s="121">
        <f>env_ac_rp!M144</f>
        <v>125.575</v>
      </c>
      <c r="O11" s="121">
        <f>env_ac_rp!N144</f>
        <v>120.52200000000001</v>
      </c>
      <c r="P11" s="121">
        <f>env_ac_rp!O144</f>
        <v>125.246</v>
      </c>
      <c r="Q11" s="121">
        <f>env_ac_rp!P144</f>
        <v>126.739</v>
      </c>
      <c r="R11" s="121">
        <f>env_ac_rp!Q144</f>
        <v>124.81100000000001</v>
      </c>
      <c r="S11" s="121">
        <f>env_ac_rp!R144</f>
        <v>135.41399999999999</v>
      </c>
      <c r="T11" s="121">
        <f>env_ac_rp!S144</f>
        <v>136.71299999999999</v>
      </c>
      <c r="U11" s="121">
        <f>env_ac_rp!T144</f>
        <v>139.76300000000001</v>
      </c>
      <c r="V11" s="53"/>
      <c r="W11" s="53"/>
    </row>
    <row r="12" spans="2:23" ht="15" customHeight="1" x14ac:dyDescent="0.25">
      <c r="C12" s="27" t="s">
        <v>6</v>
      </c>
      <c r="D12" s="120">
        <f>env_ac_rp!C145</f>
        <v>100</v>
      </c>
      <c r="E12" s="121">
        <f>env_ac_rp!D145</f>
        <v>111.514</v>
      </c>
      <c r="F12" s="121">
        <f>env_ac_rp!E145</f>
        <v>103.042</v>
      </c>
      <c r="G12" s="121">
        <f>env_ac_rp!F145</f>
        <v>87.552000000000007</v>
      </c>
      <c r="H12" s="121">
        <f>env_ac_rp!G145</f>
        <v>99.778999999999996</v>
      </c>
      <c r="I12" s="121">
        <f>env_ac_rp!H145</f>
        <v>111.51600000000001</v>
      </c>
      <c r="J12" s="121">
        <f>env_ac_rp!I145</f>
        <v>110.667</v>
      </c>
      <c r="K12" s="121">
        <f>env_ac_rp!J145</f>
        <v>98.247</v>
      </c>
      <c r="L12" s="121">
        <f>env_ac_rp!K145</f>
        <v>102.673</v>
      </c>
      <c r="M12" s="121">
        <f>env_ac_rp!L145</f>
        <v>93.617999999999995</v>
      </c>
      <c r="N12" s="121">
        <f>env_ac_rp!M145</f>
        <v>94.692999999999998</v>
      </c>
      <c r="O12" s="121">
        <f>env_ac_rp!N145</f>
        <v>95.015000000000001</v>
      </c>
      <c r="P12" s="121">
        <f>env_ac_rp!O145</f>
        <v>99.046999999999997</v>
      </c>
      <c r="Q12" s="121">
        <f>env_ac_rp!P145</f>
        <v>94.983000000000004</v>
      </c>
      <c r="R12" s="121">
        <f>env_ac_rp!Q145</f>
        <v>99.813999999999993</v>
      </c>
      <c r="S12" s="121">
        <f>env_ac_rp!R145</f>
        <v>106.416</v>
      </c>
      <c r="T12" s="121">
        <f>env_ac_rp!S145</f>
        <v>110.76</v>
      </c>
      <c r="U12" s="121">
        <f>env_ac_rp!T145</f>
        <v>105.645</v>
      </c>
      <c r="V12" s="51"/>
      <c r="W12" s="51"/>
    </row>
    <row r="13" spans="2:23" ht="15" customHeight="1" x14ac:dyDescent="0.25">
      <c r="C13" s="27" t="s">
        <v>7</v>
      </c>
      <c r="D13" s="120">
        <f>env_ac_rp!C146</f>
        <v>100</v>
      </c>
      <c r="E13" s="121">
        <f>env_ac_rp!D146</f>
        <v>104.247</v>
      </c>
      <c r="F13" s="121">
        <f>env_ac_rp!E146</f>
        <v>109.31399999999999</v>
      </c>
      <c r="G13" s="121">
        <f>env_ac_rp!F146</f>
        <v>99.406000000000006</v>
      </c>
      <c r="H13" s="121">
        <f>env_ac_rp!G146</f>
        <v>97.350999999999999</v>
      </c>
      <c r="I13" s="121">
        <f>env_ac_rp!H146</f>
        <v>101.589</v>
      </c>
      <c r="J13" s="121">
        <f>env_ac_rp!I146</f>
        <v>99.081000000000003</v>
      </c>
      <c r="K13" s="121">
        <f>env_ac_rp!J146</f>
        <v>101.252</v>
      </c>
      <c r="L13" s="121">
        <f>env_ac_rp!K146</f>
        <v>109.958</v>
      </c>
      <c r="M13" s="121">
        <f>env_ac_rp!L146</f>
        <v>136.76</v>
      </c>
      <c r="N13" s="121">
        <f>env_ac_rp!M146</f>
        <v>162.749</v>
      </c>
      <c r="O13" s="121">
        <f>env_ac_rp!N146</f>
        <v>179.88800000000001</v>
      </c>
      <c r="P13" s="121">
        <f>env_ac_rp!O146</f>
        <v>195.56700000000001</v>
      </c>
      <c r="Q13" s="121">
        <f>env_ac_rp!P146</f>
        <v>179.03200000000001</v>
      </c>
      <c r="R13" s="121">
        <f>env_ac_rp!Q146</f>
        <v>203.22300000000001</v>
      </c>
      <c r="S13" s="121">
        <f>env_ac_rp!R146</f>
        <v>251.15199999999999</v>
      </c>
      <c r="T13" s="121">
        <f>env_ac_rp!S146</f>
        <v>244.75700000000001</v>
      </c>
      <c r="U13" s="121">
        <f>env_ac_rp!T146</f>
        <v>242.977</v>
      </c>
      <c r="V13" s="51"/>
    </row>
    <row r="14" spans="2:23" ht="15" customHeight="1" x14ac:dyDescent="0.25">
      <c r="C14" s="27" t="s">
        <v>8</v>
      </c>
      <c r="D14" s="120">
        <f>env_ac_rp!C147</f>
        <v>100</v>
      </c>
      <c r="E14" s="121">
        <f>env_ac_rp!D147</f>
        <v>98.067999999999998</v>
      </c>
      <c r="F14" s="121">
        <f>env_ac_rp!E147</f>
        <v>99.247</v>
      </c>
      <c r="G14" s="121">
        <f>env_ac_rp!F147</f>
        <v>95.478999999999999</v>
      </c>
      <c r="H14" s="121">
        <f>env_ac_rp!G147</f>
        <v>102.151</v>
      </c>
      <c r="I14" s="121">
        <f>env_ac_rp!H147</f>
        <v>102.58799999999999</v>
      </c>
      <c r="J14" s="121">
        <f>env_ac_rp!I147</f>
        <v>110.78700000000001</v>
      </c>
      <c r="K14" s="121">
        <f>env_ac_rp!J147</f>
        <v>82.61</v>
      </c>
      <c r="L14" s="121">
        <f>env_ac_rp!K147</f>
        <v>86.71</v>
      </c>
      <c r="M14" s="121">
        <f>env_ac_rp!L147</f>
        <v>97.709000000000003</v>
      </c>
      <c r="N14" s="121">
        <f>env_ac_rp!M147</f>
        <v>103.20399999999999</v>
      </c>
      <c r="O14" s="121">
        <f>env_ac_rp!N147</f>
        <v>104.277</v>
      </c>
      <c r="P14" s="121">
        <f>env_ac_rp!O147</f>
        <v>105.688</v>
      </c>
      <c r="Q14" s="121">
        <f>env_ac_rp!P147</f>
        <v>110.29</v>
      </c>
      <c r="R14" s="121">
        <f>env_ac_rp!Q147</f>
        <v>107.974</v>
      </c>
      <c r="S14" s="121">
        <f>env_ac_rp!R147</f>
        <v>112.958</v>
      </c>
      <c r="T14" s="121">
        <f>env_ac_rp!S147</f>
        <v>119.97499999999999</v>
      </c>
      <c r="U14" s="121">
        <f>env_ac_rp!T147</f>
        <v>117.242</v>
      </c>
      <c r="V14" s="51"/>
    </row>
    <row r="15" spans="2:23" ht="15" customHeight="1" x14ac:dyDescent="0.25">
      <c r="C15" s="27" t="s">
        <v>9</v>
      </c>
      <c r="D15" s="120">
        <f>env_ac_rp!C148</f>
        <v>100</v>
      </c>
      <c r="E15" s="121">
        <f>env_ac_rp!D148</f>
        <v>101.009</v>
      </c>
      <c r="F15" s="121">
        <f>env_ac_rp!E148</f>
        <v>95.375</v>
      </c>
      <c r="G15" s="121">
        <f>env_ac_rp!F148</f>
        <v>93.210999999999999</v>
      </c>
      <c r="H15" s="121">
        <f>env_ac_rp!G148</f>
        <v>93.415000000000006</v>
      </c>
      <c r="I15" s="121">
        <f>env_ac_rp!H148</f>
        <v>93.884</v>
      </c>
      <c r="J15" s="121">
        <f>env_ac_rp!I148</f>
        <v>93.338999999999999</v>
      </c>
      <c r="K15" s="121">
        <f>env_ac_rp!J148</f>
        <v>94.57</v>
      </c>
      <c r="L15" s="121">
        <f>env_ac_rp!K148</f>
        <v>109.735</v>
      </c>
      <c r="M15" s="121">
        <f>env_ac_rp!L148</f>
        <v>129.63800000000001</v>
      </c>
      <c r="N15" s="121">
        <f>env_ac_rp!M148</f>
        <v>145.97200000000001</v>
      </c>
      <c r="O15" s="121">
        <f>env_ac_rp!N148</f>
        <v>163.76900000000001</v>
      </c>
      <c r="P15" s="121">
        <f>env_ac_rp!O148</f>
        <v>199.816</v>
      </c>
      <c r="Q15" s="121">
        <f>env_ac_rp!P148</f>
        <v>209.18600000000001</v>
      </c>
      <c r="R15" s="121">
        <f>env_ac_rp!Q148</f>
        <v>209.94499999999999</v>
      </c>
      <c r="S15" s="121">
        <f>env_ac_rp!R148</f>
        <v>208.13900000000001</v>
      </c>
      <c r="T15" s="121">
        <f>env_ac_rp!S148</f>
        <v>219.68100000000001</v>
      </c>
      <c r="U15" s="121">
        <f>env_ac_rp!T148</f>
        <v>222.98699999999999</v>
      </c>
      <c r="V15" s="51"/>
    </row>
    <row r="16" spans="2:23" ht="15" customHeight="1" x14ac:dyDescent="0.25">
      <c r="C16" s="27" t="s">
        <v>10</v>
      </c>
      <c r="D16" s="120">
        <f>env_ac_rp!C149</f>
        <v>100</v>
      </c>
      <c r="E16" s="121">
        <f>env_ac_rp!D149</f>
        <v>106.044</v>
      </c>
      <c r="F16" s="121">
        <f>env_ac_rp!E149</f>
        <v>106.61</v>
      </c>
      <c r="G16" s="121">
        <f>env_ac_rp!F149</f>
        <v>114.355</v>
      </c>
      <c r="H16" s="121">
        <f>env_ac_rp!G149</f>
        <v>106.87</v>
      </c>
      <c r="I16" s="121">
        <f>env_ac_rp!H149</f>
        <v>112.151</v>
      </c>
      <c r="J16" s="121">
        <f>env_ac_rp!I149</f>
        <v>112.408</v>
      </c>
      <c r="K16" s="121">
        <f>env_ac_rp!J149</f>
        <v>110.64</v>
      </c>
      <c r="L16" s="121">
        <f>env_ac_rp!K149</f>
        <v>113.289</v>
      </c>
      <c r="M16" s="121">
        <f>env_ac_rp!L149</f>
        <v>122.983</v>
      </c>
      <c r="N16" s="121">
        <f>env_ac_rp!M149</f>
        <v>127.65900000000001</v>
      </c>
      <c r="O16" s="121">
        <f>env_ac_rp!N149</f>
        <v>126.634</v>
      </c>
      <c r="P16" s="121">
        <f>env_ac_rp!O149</f>
        <v>130.72900000000001</v>
      </c>
      <c r="Q16" s="121">
        <f>env_ac_rp!P149</f>
        <v>131.214</v>
      </c>
      <c r="R16" s="121">
        <f>env_ac_rp!Q149</f>
        <v>134.07400000000001</v>
      </c>
      <c r="S16" s="121">
        <f>env_ac_rp!R149</f>
        <v>142.36600000000001</v>
      </c>
      <c r="T16" s="121">
        <f>env_ac_rp!S149</f>
        <v>147.65600000000001</v>
      </c>
      <c r="U16" s="121">
        <f>env_ac_rp!T149</f>
        <v>144.184</v>
      </c>
      <c r="V16" s="51"/>
    </row>
    <row r="17" spans="2:24" ht="15" customHeight="1" x14ac:dyDescent="0.25">
      <c r="B17" s="22"/>
      <c r="C17" s="27" t="s">
        <v>31</v>
      </c>
      <c r="D17" s="120">
        <f>env_ac_rp!C150</f>
        <v>100</v>
      </c>
      <c r="E17" s="121">
        <f>env_ac_rp!D150</f>
        <v>85.043000000000006</v>
      </c>
      <c r="F17" s="121">
        <f>env_ac_rp!E150</f>
        <v>77.147000000000006</v>
      </c>
      <c r="G17" s="121">
        <f>env_ac_rp!F150</f>
        <v>76.727999999999994</v>
      </c>
      <c r="H17" s="121">
        <f>env_ac_rp!G150</f>
        <v>70.572999999999993</v>
      </c>
      <c r="I17" s="121">
        <f>env_ac_rp!H150</f>
        <v>75.835999999999999</v>
      </c>
      <c r="J17" s="121">
        <f>env_ac_rp!I150</f>
        <v>75.069000000000003</v>
      </c>
      <c r="K17" s="121">
        <f>env_ac_rp!J150</f>
        <v>78.683999999999997</v>
      </c>
      <c r="L17" s="121">
        <f>env_ac_rp!K150</f>
        <v>69.968999999999994</v>
      </c>
      <c r="M17" s="121">
        <f>env_ac_rp!L150</f>
        <v>82.653000000000006</v>
      </c>
      <c r="N17" s="121">
        <f>env_ac_rp!M150</f>
        <v>96.326999999999998</v>
      </c>
      <c r="O17" s="121">
        <f>env_ac_rp!N150</f>
        <v>96.956000000000003</v>
      </c>
      <c r="P17" s="121">
        <f>env_ac_rp!O150</f>
        <v>103.982</v>
      </c>
      <c r="Q17" s="121">
        <f>env_ac_rp!P150</f>
        <v>98.344999999999999</v>
      </c>
      <c r="R17" s="121">
        <f>env_ac_rp!Q150</f>
        <v>107.825</v>
      </c>
      <c r="S17" s="121">
        <f>env_ac_rp!R150</f>
        <v>103.95399999999999</v>
      </c>
      <c r="T17" s="121">
        <f>env_ac_rp!S150</f>
        <v>104.379</v>
      </c>
      <c r="U17" s="121">
        <f>env_ac_rp!T150</f>
        <v>110.4</v>
      </c>
      <c r="V17" s="51"/>
    </row>
    <row r="18" spans="2:24" ht="15" customHeight="1" x14ac:dyDescent="0.25">
      <c r="C18" s="27" t="s">
        <v>11</v>
      </c>
      <c r="D18" s="120">
        <f>env_ac_rp!C151</f>
        <v>100</v>
      </c>
      <c r="E18" s="121">
        <f>env_ac_rp!D151</f>
        <v>104.41200000000001</v>
      </c>
      <c r="F18" s="121">
        <f>env_ac_rp!E151</f>
        <v>111.851</v>
      </c>
      <c r="G18" s="121">
        <f>env_ac_rp!F151</f>
        <v>124.366</v>
      </c>
      <c r="H18" s="121">
        <f>env_ac_rp!G151</f>
        <v>117.562</v>
      </c>
      <c r="I18" s="121">
        <f>env_ac_rp!H151</f>
        <v>114.935</v>
      </c>
      <c r="J18" s="121">
        <f>env_ac_rp!I151</f>
        <v>115.80800000000001</v>
      </c>
      <c r="K18" s="121">
        <f>env_ac_rp!J151</f>
        <v>123.629</v>
      </c>
      <c r="L18" s="121">
        <f>env_ac_rp!K151</f>
        <v>126.405</v>
      </c>
      <c r="M18" s="121">
        <f>env_ac_rp!L151</f>
        <v>132.893</v>
      </c>
      <c r="N18" s="121">
        <f>env_ac_rp!M151</f>
        <v>143.501</v>
      </c>
      <c r="O18" s="121">
        <f>env_ac_rp!N151</f>
        <v>148.851</v>
      </c>
      <c r="P18" s="121">
        <f>env_ac_rp!O151</f>
        <v>169.315</v>
      </c>
      <c r="Q18" s="121">
        <f>env_ac_rp!P151</f>
        <v>188.80600000000001</v>
      </c>
      <c r="R18" s="121">
        <f>env_ac_rp!Q151</f>
        <v>198.108</v>
      </c>
      <c r="S18" s="121">
        <f>env_ac_rp!R151</f>
        <v>187.82</v>
      </c>
      <c r="T18" s="121">
        <f>env_ac_rp!S151</f>
        <v>194.52099999999999</v>
      </c>
      <c r="U18" s="121">
        <f>env_ac_rp!T151</f>
        <v>197.477</v>
      </c>
      <c r="V18" s="51"/>
    </row>
    <row r="19" spans="2:24" ht="15" customHeight="1" x14ac:dyDescent="0.25">
      <c r="C19" s="27" t="s">
        <v>12</v>
      </c>
      <c r="D19" s="120">
        <f>env_ac_rp!C152</f>
        <v>100</v>
      </c>
      <c r="E19" s="121">
        <f>env_ac_rp!D152</f>
        <v>103.93600000000001</v>
      </c>
      <c r="F19" s="121">
        <f>env_ac_rp!E152</f>
        <v>99.344999999999999</v>
      </c>
      <c r="G19" s="121">
        <f>env_ac_rp!F152</f>
        <v>115.864</v>
      </c>
      <c r="H19" s="121">
        <f>env_ac_rp!G152</f>
        <v>108.889</v>
      </c>
      <c r="I19" s="121">
        <f>env_ac_rp!H152</f>
        <v>111.786</v>
      </c>
      <c r="J19" s="121">
        <f>env_ac_rp!I152</f>
        <v>118.31399999999999</v>
      </c>
      <c r="K19" s="121">
        <f>env_ac_rp!J152</f>
        <v>108.003</v>
      </c>
      <c r="L19" s="121">
        <f>env_ac_rp!K152</f>
        <v>74.350999999999999</v>
      </c>
      <c r="M19" s="121">
        <f>env_ac_rp!L152</f>
        <v>92.733999999999995</v>
      </c>
      <c r="N19" s="121">
        <f>env_ac_rp!M152</f>
        <v>100.88500000000001</v>
      </c>
      <c r="O19" s="121">
        <f>env_ac_rp!N152</f>
        <v>103.19799999999999</v>
      </c>
      <c r="P19" s="121">
        <f>env_ac_rp!O152</f>
        <v>136.571</v>
      </c>
      <c r="Q19" s="121">
        <f>env_ac_rp!P152</f>
        <v>178.04300000000001</v>
      </c>
      <c r="R19" s="121">
        <f>env_ac_rp!Q152</f>
        <v>177.023</v>
      </c>
      <c r="S19" s="121">
        <f>env_ac_rp!R152</f>
        <v>179.41800000000001</v>
      </c>
      <c r="T19" s="121">
        <f>env_ac_rp!S152</f>
        <v>169.095</v>
      </c>
      <c r="U19" s="121">
        <f>env_ac_rp!T152</f>
        <v>151.30500000000001</v>
      </c>
      <c r="V19" s="51"/>
    </row>
    <row r="20" spans="2:24" ht="15" customHeight="1" x14ac:dyDescent="0.25">
      <c r="C20" s="27" t="s">
        <v>13</v>
      </c>
      <c r="D20" s="120">
        <f>env_ac_rp!C153</f>
        <v>100</v>
      </c>
      <c r="E20" s="121">
        <f>env_ac_rp!D153</f>
        <v>102.15600000000001</v>
      </c>
      <c r="F20" s="121">
        <f>env_ac_rp!E153</f>
        <v>98.683000000000007</v>
      </c>
      <c r="G20" s="121">
        <f>env_ac_rp!F153</f>
        <v>98.081999999999994</v>
      </c>
      <c r="H20" s="121">
        <f>env_ac_rp!G153</f>
        <v>93.903000000000006</v>
      </c>
      <c r="I20" s="121">
        <f>env_ac_rp!H153</f>
        <v>90.373000000000005</v>
      </c>
      <c r="J20" s="121">
        <f>env_ac_rp!I153</f>
        <v>89.628</v>
      </c>
      <c r="K20" s="121">
        <f>env_ac_rp!J153</f>
        <v>84.65</v>
      </c>
      <c r="L20" s="121">
        <f>env_ac_rp!K153</f>
        <v>91.26</v>
      </c>
      <c r="M20" s="121">
        <f>env_ac_rp!L153</f>
        <v>131.69499999999999</v>
      </c>
      <c r="N20" s="121">
        <f>env_ac_rp!M153</f>
        <v>110.51900000000001</v>
      </c>
      <c r="O20" s="121">
        <f>env_ac_rp!N153</f>
        <v>101.93300000000001</v>
      </c>
      <c r="P20" s="121">
        <f>env_ac_rp!O153</f>
        <v>105.601</v>
      </c>
      <c r="Q20" s="121">
        <f>env_ac_rp!P153</f>
        <v>100.038</v>
      </c>
      <c r="R20" s="121">
        <f>env_ac_rp!Q153</f>
        <v>106.676</v>
      </c>
      <c r="S20" s="121">
        <f>env_ac_rp!R153</f>
        <v>102.581</v>
      </c>
      <c r="T20" s="121">
        <f>env_ac_rp!S153</f>
        <v>118.28100000000001</v>
      </c>
      <c r="U20" s="121">
        <f>env_ac_rp!T153</f>
        <v>110.79300000000001</v>
      </c>
      <c r="V20" s="51"/>
    </row>
    <row r="21" spans="2:24" ht="15" customHeight="1" x14ac:dyDescent="0.25">
      <c r="C21" s="27" t="s">
        <v>14</v>
      </c>
      <c r="D21" s="120">
        <f>env_ac_rp!C154</f>
        <v>100</v>
      </c>
      <c r="E21" s="121">
        <f>env_ac_rp!D154</f>
        <v>118.642</v>
      </c>
      <c r="F21" s="121">
        <f>env_ac_rp!E154</f>
        <v>105.151</v>
      </c>
      <c r="G21" s="121">
        <f>env_ac_rp!F154</f>
        <v>99.146000000000001</v>
      </c>
      <c r="H21" s="121">
        <f>env_ac_rp!G154</f>
        <v>98.876000000000005</v>
      </c>
      <c r="I21" s="121">
        <f>env_ac_rp!H154</f>
        <v>102.92700000000001</v>
      </c>
      <c r="J21" s="121">
        <f>env_ac_rp!I154</f>
        <v>109.78400000000001</v>
      </c>
      <c r="K21" s="121">
        <f>env_ac_rp!J154</f>
        <v>103.06100000000001</v>
      </c>
      <c r="L21" s="121">
        <f>env_ac_rp!K154</f>
        <v>99.552000000000007</v>
      </c>
      <c r="M21" s="121">
        <f>env_ac_rp!L154</f>
        <v>125.78400000000001</v>
      </c>
      <c r="N21" s="121">
        <f>env_ac_rp!M154</f>
        <v>116.035</v>
      </c>
      <c r="O21" s="121">
        <f>env_ac_rp!N154</f>
        <v>113.426</v>
      </c>
      <c r="P21" s="121">
        <f>env_ac_rp!O154</f>
        <v>128.35400000000001</v>
      </c>
      <c r="Q21" s="121">
        <f>env_ac_rp!P154</f>
        <v>109.742</v>
      </c>
      <c r="R21" s="121">
        <f>env_ac_rp!Q154</f>
        <v>121.041</v>
      </c>
      <c r="S21" s="121">
        <f>env_ac_rp!R154</f>
        <v>123.511</v>
      </c>
      <c r="T21" s="121">
        <f>env_ac_rp!S154</f>
        <v>122.096</v>
      </c>
      <c r="U21" s="121">
        <f>env_ac_rp!T154</f>
        <v>113.54300000000001</v>
      </c>
      <c r="V21" s="51"/>
    </row>
    <row r="22" spans="2:24" ht="15" customHeight="1" x14ac:dyDescent="0.25">
      <c r="C22" s="27" t="s">
        <v>15</v>
      </c>
      <c r="D22" s="120">
        <f>env_ac_rp!C155</f>
        <v>100</v>
      </c>
      <c r="E22" s="121">
        <f>env_ac_rp!D155</f>
        <v>109.732</v>
      </c>
      <c r="F22" s="121">
        <f>env_ac_rp!E155</f>
        <v>106.021</v>
      </c>
      <c r="G22" s="121">
        <f>env_ac_rp!F155</f>
        <v>104.90900000000001</v>
      </c>
      <c r="H22" s="121">
        <f>env_ac_rp!G155</f>
        <v>103.376</v>
      </c>
      <c r="I22" s="121">
        <f>env_ac_rp!H155</f>
        <v>107.651</v>
      </c>
      <c r="J22" s="121">
        <f>env_ac_rp!I155</f>
        <v>103.92100000000001</v>
      </c>
      <c r="K22" s="121">
        <f>env_ac_rp!J155</f>
        <v>115.748</v>
      </c>
      <c r="L22" s="121">
        <f>env_ac_rp!K155</f>
        <v>130.67500000000001</v>
      </c>
      <c r="M22" s="121">
        <f>env_ac_rp!L155</f>
        <v>128.22200000000001</v>
      </c>
      <c r="N22" s="121">
        <f>env_ac_rp!M155</f>
        <v>133.30000000000001</v>
      </c>
      <c r="O22" s="121">
        <f>env_ac_rp!N155</f>
        <v>137.196</v>
      </c>
      <c r="P22" s="121">
        <f>env_ac_rp!O155</f>
        <v>137.929</v>
      </c>
      <c r="Q22" s="121">
        <f>env_ac_rp!P155</f>
        <v>136.46100000000001</v>
      </c>
      <c r="R22" s="121">
        <f>env_ac_rp!Q155</f>
        <v>135.483</v>
      </c>
      <c r="S22" s="121">
        <f>env_ac_rp!R155</f>
        <v>122.501</v>
      </c>
      <c r="T22" s="121">
        <f>env_ac_rp!S155</f>
        <v>123.107</v>
      </c>
      <c r="U22" s="121">
        <f>env_ac_rp!T155</f>
        <v>124.533</v>
      </c>
      <c r="V22" s="51"/>
    </row>
    <row r="23" spans="2:24" ht="15" customHeight="1" x14ac:dyDescent="0.25">
      <c r="C23" s="27" t="s">
        <v>16</v>
      </c>
      <c r="D23" s="120">
        <f>env_ac_rp!C156</f>
        <v>100</v>
      </c>
      <c r="E23" s="121">
        <f>env_ac_rp!D156</f>
        <v>91.269000000000005</v>
      </c>
      <c r="F23" s="121">
        <f>env_ac_rp!E156</f>
        <v>99.251000000000005</v>
      </c>
      <c r="G23" s="121">
        <f>env_ac_rp!F156</f>
        <v>101.67400000000001</v>
      </c>
      <c r="H23" s="121">
        <f>env_ac_rp!G156</f>
        <v>90.647000000000006</v>
      </c>
      <c r="I23" s="121">
        <f>env_ac_rp!H156</f>
        <v>82.933999999999997</v>
      </c>
      <c r="J23" s="121">
        <f>env_ac_rp!I156</f>
        <v>103.033</v>
      </c>
      <c r="K23" s="121">
        <f>env_ac_rp!J156</f>
        <v>130.441</v>
      </c>
      <c r="L23" s="121">
        <f>env_ac_rp!K156</f>
        <v>117.277</v>
      </c>
      <c r="M23" s="121">
        <f>env_ac_rp!L156</f>
        <v>135.86099999999999</v>
      </c>
      <c r="N23" s="121">
        <f>env_ac_rp!M156</f>
        <v>149.321</v>
      </c>
      <c r="O23" s="121">
        <f>env_ac_rp!N156</f>
        <v>151.39599999999999</v>
      </c>
      <c r="P23" s="121">
        <f>env_ac_rp!O156</f>
        <v>170.446</v>
      </c>
      <c r="Q23" s="121">
        <f>env_ac_rp!P156</f>
        <v>151.80000000000001</v>
      </c>
      <c r="R23" s="121">
        <f>env_ac_rp!Q156</f>
        <v>122.928</v>
      </c>
      <c r="S23" s="121">
        <f>env_ac_rp!R156</f>
        <v>129.52600000000001</v>
      </c>
      <c r="T23" s="121">
        <f>env_ac_rp!S156</f>
        <v>138.392</v>
      </c>
      <c r="U23" s="121">
        <f>env_ac_rp!T156</f>
        <v>133.32599999999999</v>
      </c>
      <c r="V23" s="51"/>
    </row>
    <row r="24" spans="2:24" ht="15" customHeight="1" x14ac:dyDescent="0.25">
      <c r="C24" s="27" t="s">
        <v>17</v>
      </c>
      <c r="D24" s="120">
        <f>env_ac_rp!C157</f>
        <v>100</v>
      </c>
      <c r="E24" s="121">
        <f>env_ac_rp!D157</f>
        <v>104.387</v>
      </c>
      <c r="F24" s="121">
        <f>env_ac_rp!E157</f>
        <v>111.944</v>
      </c>
      <c r="G24" s="121">
        <f>env_ac_rp!F157</f>
        <v>96.488</v>
      </c>
      <c r="H24" s="121">
        <f>env_ac_rp!G157</f>
        <v>95.677999999999997</v>
      </c>
      <c r="I24" s="121">
        <f>env_ac_rp!H157</f>
        <v>113.822</v>
      </c>
      <c r="J24" s="121">
        <f>env_ac_rp!I157</f>
        <v>95.153999999999996</v>
      </c>
      <c r="K24" s="121">
        <f>env_ac_rp!J157</f>
        <v>120.12</v>
      </c>
      <c r="L24" s="121">
        <f>env_ac_rp!K157</f>
        <v>139.78</v>
      </c>
      <c r="M24" s="121">
        <f>env_ac_rp!L157</f>
        <v>128.20400000000001</v>
      </c>
      <c r="N24" s="121">
        <f>env_ac_rp!M157</f>
        <v>154.56100000000001</v>
      </c>
      <c r="O24" s="121">
        <f>env_ac_rp!N157</f>
        <v>119.363</v>
      </c>
      <c r="P24" s="121">
        <f>env_ac_rp!O157</f>
        <v>106.979</v>
      </c>
      <c r="Q24" s="121">
        <f>env_ac_rp!P157</f>
        <v>127.863</v>
      </c>
      <c r="R24" s="121">
        <f>env_ac_rp!Q157</f>
        <v>101.91800000000001</v>
      </c>
      <c r="S24" s="121">
        <f>env_ac_rp!R157</f>
        <v>95.867999999999995</v>
      </c>
      <c r="T24" s="121">
        <f>env_ac_rp!S157</f>
        <v>98.697000000000003</v>
      </c>
      <c r="U24" s="121">
        <f>env_ac_rp!T157</f>
        <v>119.178</v>
      </c>
      <c r="V24" s="51"/>
    </row>
    <row r="25" spans="2:24" ht="15" customHeight="1" x14ac:dyDescent="0.25">
      <c r="C25" s="27" t="s">
        <v>18</v>
      </c>
      <c r="D25" s="120">
        <f>env_ac_rp!C158</f>
        <v>100</v>
      </c>
      <c r="E25" s="121">
        <f>env_ac_rp!D158</f>
        <v>103.61</v>
      </c>
      <c r="F25" s="121">
        <f>env_ac_rp!E158</f>
        <v>115.09</v>
      </c>
      <c r="G25" s="121">
        <f>env_ac_rp!F158</f>
        <v>117.339</v>
      </c>
      <c r="H25" s="121">
        <f>env_ac_rp!G158</f>
        <v>113.384</v>
      </c>
      <c r="I25" s="121">
        <f>env_ac_rp!H158</f>
        <v>117.977</v>
      </c>
      <c r="J25" s="121">
        <f>env_ac_rp!I158</f>
        <v>120.215</v>
      </c>
      <c r="K25" s="121">
        <f>env_ac_rp!J158</f>
        <v>119.01300000000001</v>
      </c>
      <c r="L25" s="121">
        <f>env_ac_rp!K158</f>
        <v>114.669</v>
      </c>
      <c r="M25" s="121">
        <f>env_ac_rp!L158</f>
        <v>117.922</v>
      </c>
      <c r="N25" s="121">
        <f>env_ac_rp!M158</f>
        <v>119.68899999999999</v>
      </c>
      <c r="O25" s="121">
        <f>env_ac_rp!N158</f>
        <v>124.142</v>
      </c>
      <c r="P25" s="121">
        <f>env_ac_rp!O158</f>
        <v>128.529</v>
      </c>
      <c r="Q25" s="121">
        <f>env_ac_rp!P158</f>
        <v>135.148</v>
      </c>
      <c r="R25" s="121">
        <f>env_ac_rp!Q158</f>
        <v>133.33199999999999</v>
      </c>
      <c r="S25" s="121">
        <f>env_ac_rp!R158</f>
        <v>126.64700000000001</v>
      </c>
      <c r="T25" s="121">
        <f>env_ac_rp!S158</f>
        <v>144.12200000000001</v>
      </c>
      <c r="U25" s="121">
        <f>env_ac_rp!T158</f>
        <v>156.30000000000001</v>
      </c>
      <c r="V25" s="51"/>
    </row>
    <row r="26" spans="2:24" ht="15" customHeight="1" x14ac:dyDescent="0.25">
      <c r="C26" s="27" t="s">
        <v>19</v>
      </c>
      <c r="D26" s="120">
        <f>env_ac_rp!C159</f>
        <v>100</v>
      </c>
      <c r="E26" s="121">
        <f>env_ac_rp!D159</f>
        <v>103.916</v>
      </c>
      <c r="F26" s="121">
        <f>env_ac_rp!E159</f>
        <v>98.076999999999998</v>
      </c>
      <c r="G26" s="121">
        <f>env_ac_rp!F159</f>
        <v>104.654</v>
      </c>
      <c r="H26" s="121">
        <f>env_ac_rp!G159</f>
        <v>102.416</v>
      </c>
      <c r="I26" s="121">
        <f>env_ac_rp!H159</f>
        <v>102.298</v>
      </c>
      <c r="J26" s="121">
        <f>env_ac_rp!I159</f>
        <v>104.068</v>
      </c>
      <c r="K26" s="121">
        <f>env_ac_rp!J159</f>
        <v>107.01900000000001</v>
      </c>
      <c r="L26" s="121">
        <f>env_ac_rp!K159</f>
        <v>113.82599999999999</v>
      </c>
      <c r="M26" s="121">
        <f>env_ac_rp!L159</f>
        <v>117.378</v>
      </c>
      <c r="N26" s="121">
        <f>env_ac_rp!M159</f>
        <v>117.52800000000001</v>
      </c>
      <c r="O26" s="121">
        <f>env_ac_rp!N159</f>
        <v>114.078</v>
      </c>
      <c r="P26" s="121">
        <f>env_ac_rp!O159</f>
        <v>120.477</v>
      </c>
      <c r="Q26" s="121">
        <f>env_ac_rp!P159</f>
        <v>122.65</v>
      </c>
      <c r="R26" s="121">
        <f>env_ac_rp!Q159</f>
        <v>124.134</v>
      </c>
      <c r="S26" s="121">
        <f>env_ac_rp!R159</f>
        <v>126.455</v>
      </c>
      <c r="T26" s="121">
        <f>env_ac_rp!S159</f>
        <v>122.634</v>
      </c>
      <c r="U26" s="121">
        <f>env_ac_rp!T159</f>
        <v>114.31</v>
      </c>
      <c r="V26" s="51"/>
    </row>
    <row r="27" spans="2:24" ht="15" customHeight="1" x14ac:dyDescent="0.25">
      <c r="C27" s="27" t="s">
        <v>20</v>
      </c>
      <c r="D27" s="120">
        <f>env_ac_rp!C160</f>
        <v>100</v>
      </c>
      <c r="E27" s="121">
        <f>env_ac_rp!D160</f>
        <v>105.30200000000001</v>
      </c>
      <c r="F27" s="121">
        <f>env_ac_rp!E160</f>
        <v>112.59699999999999</v>
      </c>
      <c r="G27" s="121">
        <f>env_ac_rp!F160</f>
        <v>113.18</v>
      </c>
      <c r="H27" s="121">
        <f>env_ac_rp!G160</f>
        <v>111.68300000000001</v>
      </c>
      <c r="I27" s="121">
        <f>env_ac_rp!H160</f>
        <v>113.824</v>
      </c>
      <c r="J27" s="121">
        <f>env_ac_rp!I160</f>
        <v>118.386</v>
      </c>
      <c r="K27" s="121">
        <f>env_ac_rp!J160</f>
        <v>113.494</v>
      </c>
      <c r="L27" s="121">
        <f>env_ac_rp!K160</f>
        <v>115.57599999999999</v>
      </c>
      <c r="M27" s="121">
        <f>env_ac_rp!L160</f>
        <v>123.756</v>
      </c>
      <c r="N27" s="121">
        <f>env_ac_rp!M160</f>
        <v>122.875</v>
      </c>
      <c r="O27" s="121">
        <f>env_ac_rp!N160</f>
        <v>104.289</v>
      </c>
      <c r="P27" s="121">
        <f>env_ac_rp!O160</f>
        <v>121.589</v>
      </c>
      <c r="Q27" s="121">
        <f>env_ac_rp!P160</f>
        <v>130.47399999999999</v>
      </c>
      <c r="R27" s="121">
        <f>env_ac_rp!Q160</f>
        <v>135.34700000000001</v>
      </c>
      <c r="S27" s="121">
        <f>env_ac_rp!R160</f>
        <v>142.994</v>
      </c>
      <c r="T27" s="121">
        <f>env_ac_rp!S160</f>
        <v>141.072</v>
      </c>
      <c r="U27" s="121">
        <f>env_ac_rp!T160</f>
        <v>139.458</v>
      </c>
      <c r="V27" s="51"/>
    </row>
    <row r="28" spans="2:24" ht="15" customHeight="1" x14ac:dyDescent="0.25">
      <c r="C28" s="27" t="s">
        <v>21</v>
      </c>
      <c r="D28" s="120">
        <f>env_ac_rp!C161</f>
        <v>100</v>
      </c>
      <c r="E28" s="121">
        <f>env_ac_rp!D161</f>
        <v>96.986999999999995</v>
      </c>
      <c r="F28" s="121">
        <f>env_ac_rp!E161</f>
        <v>100.76300000000001</v>
      </c>
      <c r="G28" s="121">
        <f>env_ac_rp!F161</f>
        <v>112.90900000000001</v>
      </c>
      <c r="H28" s="121">
        <f>env_ac_rp!G161</f>
        <v>105.57599999999999</v>
      </c>
      <c r="I28" s="121">
        <f>env_ac_rp!H161</f>
        <v>106.851</v>
      </c>
      <c r="J28" s="121">
        <f>env_ac_rp!I161</f>
        <v>98.852000000000004</v>
      </c>
      <c r="K28" s="121">
        <f>env_ac_rp!J161</f>
        <v>97.558000000000007</v>
      </c>
      <c r="L28" s="121">
        <f>env_ac_rp!K161</f>
        <v>93.283000000000001</v>
      </c>
      <c r="M28" s="121">
        <f>env_ac_rp!L161</f>
        <v>100.447</v>
      </c>
      <c r="N28" s="121">
        <f>env_ac_rp!M161</f>
        <v>109.959</v>
      </c>
      <c r="O28" s="121">
        <f>env_ac_rp!N161</f>
        <v>116.349</v>
      </c>
      <c r="P28" s="121">
        <f>env_ac_rp!O161</f>
        <v>121.64400000000001</v>
      </c>
      <c r="Q28" s="121">
        <f>env_ac_rp!P161</f>
        <v>137.881</v>
      </c>
      <c r="R28" s="121">
        <f>env_ac_rp!Q161</f>
        <v>131.488</v>
      </c>
      <c r="S28" s="121">
        <f>env_ac_rp!R161</f>
        <v>132.60900000000001</v>
      </c>
      <c r="T28" s="121">
        <f>env_ac_rp!S161</f>
        <v>136.59800000000001</v>
      </c>
      <c r="U28" s="121">
        <f>env_ac_rp!T161</f>
        <v>132.25200000000001</v>
      </c>
      <c r="V28" s="51"/>
    </row>
    <row r="29" spans="2:24" ht="15" customHeight="1" x14ac:dyDescent="0.25">
      <c r="C29" s="27" t="s">
        <v>22</v>
      </c>
      <c r="D29" s="120">
        <f>env_ac_rp!C162</f>
        <v>100</v>
      </c>
      <c r="E29" s="121">
        <f>env_ac_rp!D162</f>
        <v>66.477000000000004</v>
      </c>
      <c r="F29" s="121">
        <f>env_ac_rp!E162</f>
        <v>72.956000000000003</v>
      </c>
      <c r="G29" s="121">
        <f>env_ac_rp!F162</f>
        <v>70.733000000000004</v>
      </c>
      <c r="H29" s="121">
        <f>env_ac_rp!G162</f>
        <v>71.709999999999994</v>
      </c>
      <c r="I29" s="121">
        <f>env_ac_rp!H162</f>
        <v>68.251000000000005</v>
      </c>
      <c r="J29" s="121">
        <f>env_ac_rp!I162</f>
        <v>68.531000000000006</v>
      </c>
      <c r="K29" s="121">
        <f>env_ac_rp!J162</f>
        <v>61.587000000000003</v>
      </c>
      <c r="L29" s="121">
        <f>env_ac_rp!K162</f>
        <v>63.253999999999998</v>
      </c>
      <c r="M29" s="121">
        <f>env_ac_rp!L162</f>
        <v>76.897000000000006</v>
      </c>
      <c r="N29" s="121">
        <f>env_ac_rp!M162</f>
        <v>94.807000000000002</v>
      </c>
      <c r="O29" s="121">
        <f>env_ac_rp!N162</f>
        <v>69.668999999999997</v>
      </c>
      <c r="P29" s="121">
        <f>env_ac_rp!O162</f>
        <v>75.537000000000006</v>
      </c>
      <c r="Q29" s="121">
        <f>env_ac_rp!P162</f>
        <v>78.462999999999994</v>
      </c>
      <c r="R29" s="121">
        <f>env_ac_rp!Q162</f>
        <v>78.043000000000006</v>
      </c>
      <c r="S29" s="121">
        <f>env_ac_rp!R162</f>
        <v>68.016000000000005</v>
      </c>
      <c r="T29" s="121">
        <f>env_ac_rp!S162</f>
        <v>70.454999999999998</v>
      </c>
      <c r="U29" s="121">
        <f>env_ac_rp!T162</f>
        <v>81.930999999999997</v>
      </c>
      <c r="V29" s="51"/>
    </row>
    <row r="30" spans="2:24" ht="15" customHeight="1" x14ac:dyDescent="0.25">
      <c r="C30" s="27" t="s">
        <v>23</v>
      </c>
      <c r="D30" s="120">
        <f>env_ac_rp!C163</f>
        <v>100</v>
      </c>
      <c r="E30" s="121">
        <f>env_ac_rp!D163</f>
        <v>104.733</v>
      </c>
      <c r="F30" s="121">
        <f>env_ac_rp!E163</f>
        <v>104.813</v>
      </c>
      <c r="G30" s="121">
        <f>env_ac_rp!F163</f>
        <v>99.641000000000005</v>
      </c>
      <c r="H30" s="121">
        <f>env_ac_rp!G163</f>
        <v>102.869</v>
      </c>
      <c r="I30" s="121">
        <f>env_ac_rp!H163</f>
        <v>110.35299999999999</v>
      </c>
      <c r="J30" s="121">
        <f>env_ac_rp!I163</f>
        <v>99.941999999999993</v>
      </c>
      <c r="K30" s="121">
        <f>env_ac_rp!J163</f>
        <v>96.54</v>
      </c>
      <c r="L30" s="121">
        <f>env_ac_rp!K163</f>
        <v>113.33799999999999</v>
      </c>
      <c r="M30" s="121">
        <f>env_ac_rp!L163</f>
        <v>126.444</v>
      </c>
      <c r="N30" s="121">
        <f>env_ac_rp!M163</f>
        <v>135.43700000000001</v>
      </c>
      <c r="O30" s="121">
        <f>env_ac_rp!N163</f>
        <v>151.38900000000001</v>
      </c>
      <c r="P30" s="121">
        <f>env_ac_rp!O163</f>
        <v>169.66</v>
      </c>
      <c r="Q30" s="121">
        <f>env_ac_rp!P163</f>
        <v>171.04599999999999</v>
      </c>
      <c r="R30" s="121">
        <f>env_ac_rp!Q163</f>
        <v>163.71600000000001</v>
      </c>
      <c r="S30" s="121">
        <f>env_ac_rp!R163</f>
        <v>165.08</v>
      </c>
      <c r="T30" s="121">
        <f>env_ac_rp!S163</f>
        <v>176.274</v>
      </c>
      <c r="U30" s="121">
        <f>env_ac_rp!T163</f>
        <v>180.91300000000001</v>
      </c>
      <c r="V30" s="51"/>
    </row>
    <row r="31" spans="2:24" ht="15" customHeight="1" x14ac:dyDescent="0.25">
      <c r="C31" s="27" t="s">
        <v>24</v>
      </c>
      <c r="D31" s="120">
        <f>env_ac_rp!C164</f>
        <v>100</v>
      </c>
      <c r="E31" s="121">
        <f>env_ac_rp!D164</f>
        <v>96.799000000000007</v>
      </c>
      <c r="F31" s="121">
        <f>env_ac_rp!E164</f>
        <v>96.933999999999997</v>
      </c>
      <c r="G31" s="121">
        <f>env_ac_rp!F164</f>
        <v>104.751</v>
      </c>
      <c r="H31" s="121">
        <f>env_ac_rp!G164</f>
        <v>94.625</v>
      </c>
      <c r="I31" s="121">
        <f>env_ac_rp!H164</f>
        <v>92.578999999999994</v>
      </c>
      <c r="J31" s="121">
        <f>env_ac_rp!I164</f>
        <v>101.33</v>
      </c>
      <c r="K31" s="121">
        <f>env_ac_rp!J164</f>
        <v>110.68899999999999</v>
      </c>
      <c r="L31" s="121">
        <f>env_ac_rp!K164</f>
        <v>106.178</v>
      </c>
      <c r="M31" s="121">
        <f>env_ac_rp!L164</f>
        <v>113.93600000000001</v>
      </c>
      <c r="N31" s="121">
        <f>env_ac_rp!M164</f>
        <v>121.797</v>
      </c>
      <c r="O31" s="121">
        <f>env_ac_rp!N164</f>
        <v>123.923</v>
      </c>
      <c r="P31" s="121">
        <f>env_ac_rp!O164</f>
        <v>142.05500000000001</v>
      </c>
      <c r="Q31" s="121">
        <f>env_ac_rp!P164</f>
        <v>150.91200000000001</v>
      </c>
      <c r="R31" s="121">
        <f>env_ac_rp!Q164</f>
        <v>140.184</v>
      </c>
      <c r="S31" s="121">
        <f>env_ac_rp!R164</f>
        <v>144.874</v>
      </c>
      <c r="T31" s="121">
        <f>env_ac_rp!S164</f>
        <v>141.36199999999999</v>
      </c>
      <c r="U31" s="121">
        <f>env_ac_rp!T164</f>
        <v>148.86099999999999</v>
      </c>
      <c r="V31" s="51"/>
    </row>
    <row r="32" spans="2:24" ht="15" customHeight="1" x14ac:dyDescent="0.25">
      <c r="C32" s="26" t="s">
        <v>25</v>
      </c>
      <c r="D32" s="120">
        <f>env_ac_rp!C165</f>
        <v>100</v>
      </c>
      <c r="E32" s="121">
        <f>env_ac_rp!D165</f>
        <v>100.489</v>
      </c>
      <c r="F32" s="121">
        <f>env_ac_rp!E165</f>
        <v>101.949</v>
      </c>
      <c r="G32" s="121">
        <f>env_ac_rp!F165</f>
        <v>99.316000000000003</v>
      </c>
      <c r="H32" s="121">
        <f>env_ac_rp!G165</f>
        <v>102.155</v>
      </c>
      <c r="I32" s="121">
        <f>env_ac_rp!H165</f>
        <v>103.145</v>
      </c>
      <c r="J32" s="121">
        <f>env_ac_rp!I165</f>
        <v>102.65300000000001</v>
      </c>
      <c r="K32" s="121">
        <f>env_ac_rp!J165</f>
        <v>105.958</v>
      </c>
      <c r="L32" s="121">
        <f>env_ac_rp!K165</f>
        <v>105.414</v>
      </c>
      <c r="M32" s="121">
        <f>env_ac_rp!L165</f>
        <v>117.325</v>
      </c>
      <c r="N32" s="121">
        <f>env_ac_rp!M165</f>
        <v>112.029</v>
      </c>
      <c r="O32" s="121">
        <f>env_ac_rp!N165</f>
        <v>113.54900000000001</v>
      </c>
      <c r="P32" s="121">
        <f>env_ac_rp!O165</f>
        <v>116.642</v>
      </c>
      <c r="Q32" s="121">
        <f>env_ac_rp!P165</f>
        <v>102.071</v>
      </c>
      <c r="R32" s="121">
        <f>env_ac_rp!Q165</f>
        <v>121.595</v>
      </c>
      <c r="S32" s="121">
        <f>env_ac_rp!R165</f>
        <v>123.783</v>
      </c>
      <c r="T32" s="121">
        <f>env_ac_rp!S165</f>
        <v>122.889</v>
      </c>
      <c r="U32" s="121">
        <f>env_ac_rp!T165</f>
        <v>120.16500000000001</v>
      </c>
      <c r="V32" s="51"/>
      <c r="X32" s="36"/>
    </row>
    <row r="33" spans="2:24" ht="15" customHeight="1" x14ac:dyDescent="0.25">
      <c r="C33" s="28" t="s">
        <v>26</v>
      </c>
      <c r="D33" s="120">
        <f>env_ac_rp!C166</f>
        <v>100</v>
      </c>
      <c r="E33" s="121">
        <f>env_ac_rp!D166</f>
        <v>103.24299999999999</v>
      </c>
      <c r="F33" s="121">
        <f>env_ac_rp!E166</f>
        <v>103.465</v>
      </c>
      <c r="G33" s="121">
        <f>env_ac_rp!F166</f>
        <v>104.916</v>
      </c>
      <c r="H33" s="121">
        <f>env_ac_rp!G166</f>
        <v>106.036</v>
      </c>
      <c r="I33" s="121">
        <f>env_ac_rp!H166</f>
        <v>100.494</v>
      </c>
      <c r="J33" s="121">
        <f>env_ac_rp!I166</f>
        <v>112.285</v>
      </c>
      <c r="K33" s="121">
        <f>env_ac_rp!J166</f>
        <v>105.747</v>
      </c>
      <c r="L33" s="121">
        <f>env_ac_rp!K166</f>
        <v>105.164</v>
      </c>
      <c r="M33" s="121">
        <f>env_ac_rp!L166</f>
        <v>114.491</v>
      </c>
      <c r="N33" s="121">
        <f>env_ac_rp!M166</f>
        <v>106.941</v>
      </c>
      <c r="O33" s="121">
        <f>env_ac_rp!N166</f>
        <v>104.164</v>
      </c>
      <c r="P33" s="121">
        <f>env_ac_rp!O166</f>
        <v>104.23399999999999</v>
      </c>
      <c r="Q33" s="121">
        <f>env_ac_rp!P166</f>
        <v>102.485</v>
      </c>
      <c r="R33" s="121">
        <f>env_ac_rp!Q166</f>
        <v>102.86799999999999</v>
      </c>
      <c r="S33" s="121">
        <f>env_ac_rp!R166</f>
        <v>108.515</v>
      </c>
      <c r="T33" s="121">
        <f>env_ac_rp!S166</f>
        <v>108.607</v>
      </c>
      <c r="U33" s="121">
        <f>env_ac_rp!T166</f>
        <v>106.6</v>
      </c>
      <c r="V33" s="51"/>
      <c r="X33" s="5"/>
    </row>
    <row r="34" spans="2:24" s="35" customFormat="1" ht="15" customHeight="1" x14ac:dyDescent="0.25">
      <c r="C34" s="59" t="s">
        <v>27</v>
      </c>
      <c r="D34" s="120">
        <f>env_ac_rp!C167</f>
        <v>100</v>
      </c>
      <c r="E34" s="121">
        <f>env_ac_rp!D167</f>
        <v>102.227</v>
      </c>
      <c r="F34" s="121">
        <f>env_ac_rp!E167</f>
        <v>107.875</v>
      </c>
      <c r="G34" s="121">
        <f>env_ac_rp!F167</f>
        <v>111.316</v>
      </c>
      <c r="H34" s="121">
        <f>env_ac_rp!G167</f>
        <v>109.545</v>
      </c>
      <c r="I34" s="121">
        <f>env_ac_rp!H167</f>
        <v>115.97</v>
      </c>
      <c r="J34" s="121">
        <f>env_ac_rp!I167</f>
        <v>120.30500000000001</v>
      </c>
      <c r="K34" s="121">
        <f>env_ac_rp!J167</f>
        <v>124.283</v>
      </c>
      <c r="L34" s="121">
        <f>env_ac_rp!K167</f>
        <v>131.92599999999999</v>
      </c>
      <c r="M34" s="121">
        <f>env_ac_rp!L167</f>
        <v>144.11199999999999</v>
      </c>
      <c r="N34" s="121">
        <f>env_ac_rp!M167</f>
        <v>150.72300000000001</v>
      </c>
      <c r="O34" s="121">
        <f>env_ac_rp!N167</f>
        <v>151.673</v>
      </c>
      <c r="P34" s="121">
        <f>env_ac_rp!O167</f>
        <v>159.03700000000001</v>
      </c>
      <c r="Q34" s="121">
        <f>env_ac_rp!P167</f>
        <v>160.244</v>
      </c>
      <c r="R34" s="121">
        <f>env_ac_rp!Q167</f>
        <v>159.22499999999999</v>
      </c>
      <c r="S34" s="121">
        <f>env_ac_rp!R167</f>
        <v>164.59800000000001</v>
      </c>
      <c r="T34" s="121">
        <f>env_ac_rp!S167</f>
        <v>171.10400000000001</v>
      </c>
      <c r="U34" s="121">
        <f>env_ac_rp!T167</f>
        <v>173.084</v>
      </c>
      <c r="V34" s="51"/>
    </row>
    <row r="35" spans="2:24" ht="15.75" customHeight="1" x14ac:dyDescent="0.25">
      <c r="C35" s="61" t="s">
        <v>196</v>
      </c>
      <c r="D35" s="122" t="str">
        <f>env_ac_rp!C168</f>
        <v>:</v>
      </c>
      <c r="E35" s="122" t="str">
        <f>env_ac_rp!D168</f>
        <v>:</v>
      </c>
      <c r="F35" s="122" t="str">
        <f>env_ac_rp!E168</f>
        <v>:</v>
      </c>
      <c r="G35" s="122" t="str">
        <f>env_ac_rp!F168</f>
        <v>:</v>
      </c>
      <c r="H35" s="122" t="str">
        <f>env_ac_rp!G168</f>
        <v>:</v>
      </c>
      <c r="I35" s="122" t="str">
        <f>env_ac_rp!H168</f>
        <v>:</v>
      </c>
      <c r="J35" s="122">
        <f>env_ac_rp!I168</f>
        <v>100</v>
      </c>
      <c r="K35" s="123">
        <f>env_ac_rp!J168</f>
        <v>103.21059565910824</v>
      </c>
      <c r="L35" s="123">
        <f>env_ac_rp!K168</f>
        <v>87.618750433395746</v>
      </c>
      <c r="M35" s="123">
        <f>env_ac_rp!L168</f>
        <v>93.103806948200543</v>
      </c>
      <c r="N35" s="123">
        <f>env_ac_rp!M168</f>
        <v>88.554885236807436</v>
      </c>
      <c r="O35" s="123">
        <f>env_ac_rp!N168</f>
        <v>87.580611608071564</v>
      </c>
      <c r="P35" s="123">
        <f>env_ac_rp!O168</f>
        <v>84.813813189099236</v>
      </c>
      <c r="Q35" s="123">
        <f>env_ac_rp!P168</f>
        <v>85.493377713057356</v>
      </c>
      <c r="R35" s="123">
        <f>env_ac_rp!Q168</f>
        <v>89.491020040219141</v>
      </c>
      <c r="S35" s="123">
        <f>env_ac_rp!R168</f>
        <v>78.708133971291858</v>
      </c>
      <c r="T35" s="123">
        <f>env_ac_rp!S168</f>
        <v>79.970182372928377</v>
      </c>
      <c r="U35" s="123">
        <f>env_ac_rp!T168</f>
        <v>88.402329935510721</v>
      </c>
    </row>
    <row r="36" spans="2:24" ht="16.5" customHeight="1" x14ac:dyDescent="0.25">
      <c r="C36" s="60" t="s">
        <v>87</v>
      </c>
      <c r="D36" s="124">
        <f>env_ac_rp!C169</f>
        <v>100</v>
      </c>
      <c r="E36" s="125">
        <f>env_ac_rp!D169</f>
        <v>101.262</v>
      </c>
      <c r="F36" s="125">
        <f>env_ac_rp!E169</f>
        <v>103.518</v>
      </c>
      <c r="G36" s="125">
        <f>env_ac_rp!F169</f>
        <v>106.28700000000001</v>
      </c>
      <c r="H36" s="125">
        <f>env_ac_rp!G169</f>
        <v>103.339</v>
      </c>
      <c r="I36" s="125">
        <f>env_ac_rp!H169</f>
        <v>105.16</v>
      </c>
      <c r="J36" s="125">
        <f>env_ac_rp!I169</f>
        <v>106.765</v>
      </c>
      <c r="K36" s="125">
        <f>env_ac_rp!J169</f>
        <v>112.789</v>
      </c>
      <c r="L36" s="125">
        <f>env_ac_rp!K169</f>
        <v>113.242</v>
      </c>
      <c r="M36" s="125">
        <f>env_ac_rp!L169</f>
        <v>110.571</v>
      </c>
      <c r="N36" s="125">
        <f>env_ac_rp!M169</f>
        <v>110.729</v>
      </c>
      <c r="O36" s="125">
        <f>env_ac_rp!N169</f>
        <v>110.226</v>
      </c>
      <c r="P36" s="125">
        <f>env_ac_rp!O169</f>
        <v>114.461</v>
      </c>
      <c r="Q36" s="125">
        <f>env_ac_rp!P169</f>
        <v>113.05500000000001</v>
      </c>
      <c r="R36" s="125">
        <f>env_ac_rp!Q169</f>
        <v>114.599</v>
      </c>
      <c r="S36" s="125">
        <f>env_ac_rp!R169</f>
        <v>122.411</v>
      </c>
      <c r="T36" s="125">
        <f>env_ac_rp!S169</f>
        <v>122.426</v>
      </c>
      <c r="U36" s="125">
        <f>env_ac_rp!T169</f>
        <v>125.89400000000001</v>
      </c>
    </row>
    <row r="37" spans="2:24" ht="27" customHeight="1" x14ac:dyDescent="0.25">
      <c r="C37" s="78" t="s">
        <v>197</v>
      </c>
      <c r="D37" s="126" t="str">
        <f>env_ac_rp!C170</f>
        <v>:</v>
      </c>
      <c r="E37" s="126" t="str">
        <f>env_ac_rp!D170</f>
        <v>:</v>
      </c>
      <c r="F37" s="126" t="str">
        <f>env_ac_rp!E170</f>
        <v>:</v>
      </c>
      <c r="G37" s="126" t="str">
        <f>env_ac_rp!F170</f>
        <v>:</v>
      </c>
      <c r="H37" s="126" t="str">
        <f>env_ac_rp!G170</f>
        <v>:</v>
      </c>
      <c r="I37" s="126" t="str">
        <f>env_ac_rp!H170</f>
        <v>:</v>
      </c>
      <c r="J37" s="126" t="str">
        <f>env_ac_rp!I170</f>
        <v>:</v>
      </c>
      <c r="K37" s="126" t="str">
        <f>env_ac_rp!J170</f>
        <v>:</v>
      </c>
      <c r="L37" s="126" t="str">
        <f>env_ac_rp!K170</f>
        <v>:</v>
      </c>
      <c r="M37" s="126" t="str">
        <f>env_ac_rp!L170</f>
        <v>:</v>
      </c>
      <c r="N37" s="126">
        <f>env_ac_rp!M170</f>
        <v>100</v>
      </c>
      <c r="O37" s="127">
        <f>env_ac_rp!N170</f>
        <v>93.011171732917632</v>
      </c>
      <c r="P37" s="127">
        <f>env_ac_rp!O170</f>
        <v>96.544557027799414</v>
      </c>
      <c r="Q37" s="127">
        <f>env_ac_rp!P170</f>
        <v>101.87061574434917</v>
      </c>
      <c r="R37" s="127">
        <f>env_ac_rp!Q170</f>
        <v>104.57261626396466</v>
      </c>
      <c r="S37" s="127">
        <f>env_ac_rp!R170</f>
        <v>108.33982852689007</v>
      </c>
      <c r="T37" s="127">
        <f>env_ac_rp!S170</f>
        <v>114.00363730839177</v>
      </c>
      <c r="U37" s="127">
        <f>env_ac_rp!T170</f>
        <v>117.0433878929592</v>
      </c>
    </row>
    <row r="38" spans="2:24" ht="15.75" customHeight="1" x14ac:dyDescent="0.25">
      <c r="B38" s="7"/>
      <c r="C38" s="28" t="s">
        <v>198</v>
      </c>
      <c r="D38" s="121" t="str">
        <f>env_ac_rp!C171</f>
        <v>:</v>
      </c>
      <c r="E38" s="120" t="str">
        <f>env_ac_rp!D171</f>
        <v>:</v>
      </c>
      <c r="F38" s="121" t="str">
        <f>env_ac_rp!E171</f>
        <v>:</v>
      </c>
      <c r="G38" s="121" t="str">
        <f>env_ac_rp!F171</f>
        <v>:</v>
      </c>
      <c r="H38" s="121" t="str">
        <f>env_ac_rp!G171</f>
        <v>:</v>
      </c>
      <c r="I38" s="121" t="str">
        <f>env_ac_rp!H171</f>
        <v>:</v>
      </c>
      <c r="J38" s="121" t="str">
        <f>env_ac_rp!I171</f>
        <v>:</v>
      </c>
      <c r="K38" s="121" t="str">
        <f>env_ac_rp!J171</f>
        <v>:</v>
      </c>
      <c r="L38" s="121" t="str">
        <f>env_ac_rp!K171</f>
        <v>:</v>
      </c>
      <c r="M38" s="121" t="str">
        <f>env_ac_rp!L171</f>
        <v>:</v>
      </c>
      <c r="N38" s="219">
        <f>env_ac_rp!M171</f>
        <v>100</v>
      </c>
      <c r="O38" s="121">
        <f>env_ac_rp!N171</f>
        <v>100.90867787369378</v>
      </c>
      <c r="P38" s="121">
        <f>env_ac_rp!O171</f>
        <v>101.4311676510677</v>
      </c>
      <c r="Q38" s="121">
        <f>env_ac_rp!P171</f>
        <v>93.116765106769648</v>
      </c>
      <c r="R38" s="121">
        <f>env_ac_rp!Q171</f>
        <v>96.319854611540208</v>
      </c>
      <c r="S38" s="121">
        <f>env_ac_rp!R171</f>
        <v>85.48387096774195</v>
      </c>
      <c r="T38" s="121">
        <f>env_ac_rp!S171</f>
        <v>80.781462971376655</v>
      </c>
      <c r="U38" s="121" t="str">
        <f>env_ac_rp!T171</f>
        <v>:</v>
      </c>
    </row>
    <row r="39" spans="2:24" ht="15.75" customHeight="1" x14ac:dyDescent="0.25">
      <c r="B39" s="7"/>
      <c r="C39" s="28" t="s">
        <v>199</v>
      </c>
      <c r="D39" s="121" t="str">
        <f>env_ac_rp!C172</f>
        <v>:</v>
      </c>
      <c r="E39" s="120">
        <f>env_ac_rp!D172</f>
        <v>100</v>
      </c>
      <c r="F39" s="121">
        <f>env_ac_rp!E172</f>
        <v>100.62439961575409</v>
      </c>
      <c r="G39" s="121">
        <f>env_ac_rp!F172</f>
        <v>112.2478386167147</v>
      </c>
      <c r="H39" s="121">
        <f>env_ac_rp!G172</f>
        <v>109.1258405379443</v>
      </c>
      <c r="I39" s="121">
        <f>env_ac_rp!H172</f>
        <v>118.87608069164266</v>
      </c>
      <c r="J39" s="121">
        <f>env_ac_rp!I172</f>
        <v>121.95004803073968</v>
      </c>
      <c r="K39" s="121">
        <f>env_ac_rp!J172</f>
        <v>136.59942363112393</v>
      </c>
      <c r="L39" s="121">
        <f>env_ac_rp!K172</f>
        <v>135.1104707012488</v>
      </c>
      <c r="M39" s="121">
        <f>env_ac_rp!L172</f>
        <v>144.14024975984628</v>
      </c>
      <c r="N39" s="121">
        <f>env_ac_rp!M172</f>
        <v>136.7915465898175</v>
      </c>
      <c r="O39" s="121">
        <f>env_ac_rp!N172</f>
        <v>138.47262247838617</v>
      </c>
      <c r="P39" s="121">
        <f>env_ac_rp!O172</f>
        <v>152.1133525456292</v>
      </c>
      <c r="Q39" s="121">
        <f>env_ac_rp!P172</f>
        <v>144.42843419788667</v>
      </c>
      <c r="R39" s="121">
        <f>env_ac_rp!Q172</f>
        <v>150.67243035542745</v>
      </c>
      <c r="S39" s="121">
        <f>env_ac_rp!R172</f>
        <v>144.2363112391931</v>
      </c>
      <c r="T39" s="121">
        <f>env_ac_rp!S172</f>
        <v>136.7915465898175</v>
      </c>
      <c r="U39" s="121">
        <f>env_ac_rp!T172</f>
        <v>148.27089337175792</v>
      </c>
    </row>
    <row r="40" spans="2:24" ht="19.5" customHeight="1" x14ac:dyDescent="0.25">
      <c r="B40" s="7"/>
      <c r="C40" s="28" t="s">
        <v>89</v>
      </c>
      <c r="D40" s="120">
        <f>env_ac_rp!C173</f>
        <v>100</v>
      </c>
      <c r="E40" s="120">
        <f>env_ac_rp!D173</f>
        <v>112.718</v>
      </c>
      <c r="F40" s="121">
        <f>env_ac_rp!E173</f>
        <v>116.285</v>
      </c>
      <c r="G40" s="121">
        <f>env_ac_rp!F173</f>
        <v>118.139</v>
      </c>
      <c r="H40" s="121">
        <f>env_ac_rp!G173</f>
        <v>123.742</v>
      </c>
      <c r="I40" s="121">
        <f>env_ac_rp!H173</f>
        <v>114.235</v>
      </c>
      <c r="J40" s="121">
        <f>env_ac_rp!I173</f>
        <v>107.05</v>
      </c>
      <c r="K40" s="121">
        <f>env_ac_rp!J173</f>
        <v>110.178</v>
      </c>
      <c r="L40" s="121">
        <f>env_ac_rp!K173</f>
        <v>111.9</v>
      </c>
      <c r="M40" s="121">
        <f>env_ac_rp!L173</f>
        <v>109.389</v>
      </c>
      <c r="N40" s="121">
        <f>env_ac_rp!M173</f>
        <v>98.94</v>
      </c>
      <c r="O40" s="121">
        <f>env_ac_rp!N173</f>
        <v>103.94199999999999</v>
      </c>
      <c r="P40" s="121">
        <f>env_ac_rp!O173</f>
        <v>121.92100000000001</v>
      </c>
      <c r="Q40" s="121">
        <f>env_ac_rp!P173</f>
        <v>131.88</v>
      </c>
      <c r="R40" s="121">
        <f>env_ac_rp!Q173</f>
        <v>133.08199999999999</v>
      </c>
      <c r="S40" s="121">
        <f>env_ac_rp!R173</f>
        <v>131.10400000000001</v>
      </c>
      <c r="T40" s="121">
        <f>env_ac_rp!S173</f>
        <v>132.78100000000001</v>
      </c>
      <c r="U40" s="121" t="str">
        <f>env_ac_rp!T173</f>
        <v>:</v>
      </c>
    </row>
    <row r="41" spans="2:24" ht="19.5" customHeight="1" x14ac:dyDescent="0.25">
      <c r="B41" s="7"/>
      <c r="C41" s="59" t="s">
        <v>94</v>
      </c>
      <c r="D41" s="128" t="str">
        <f>env_ac_rp!C174</f>
        <v>:</v>
      </c>
      <c r="E41" s="129" t="str">
        <f>env_ac_rp!D174</f>
        <v>:</v>
      </c>
      <c r="F41" s="129" t="str">
        <f>env_ac_rp!E174</f>
        <v>:</v>
      </c>
      <c r="G41" s="129" t="str">
        <f>env_ac_rp!F174</f>
        <v>:</v>
      </c>
      <c r="H41" s="129" t="str">
        <f>env_ac_rp!G174</f>
        <v>:</v>
      </c>
      <c r="I41" s="129" t="str">
        <f>env_ac_rp!H174</f>
        <v>:</v>
      </c>
      <c r="J41" s="129" t="str">
        <f>env_ac_rp!I174</f>
        <v>:</v>
      </c>
      <c r="K41" s="129" t="str">
        <f>env_ac_rp!J174</f>
        <v>:</v>
      </c>
      <c r="L41" s="129" t="str">
        <f>env_ac_rp!K174</f>
        <v>:</v>
      </c>
      <c r="M41" s="129" t="str">
        <f>env_ac_rp!L174</f>
        <v>:</v>
      </c>
      <c r="N41" s="129" t="str">
        <f>env_ac_rp!M174</f>
        <v>:</v>
      </c>
      <c r="O41" s="129" t="str">
        <f>env_ac_rp!N174</f>
        <v>:</v>
      </c>
      <c r="P41" s="129" t="str">
        <f>env_ac_rp!O174</f>
        <v>:</v>
      </c>
      <c r="Q41" s="129" t="str">
        <f>env_ac_rp!P174</f>
        <v>:</v>
      </c>
      <c r="R41" s="129" t="str">
        <f>env_ac_rp!Q174</f>
        <v>:</v>
      </c>
      <c r="S41" s="129" t="str">
        <f>env_ac_rp!R174</f>
        <v>:</v>
      </c>
      <c r="T41" s="125" t="str">
        <f>env_ac_rp!S174</f>
        <v>:</v>
      </c>
      <c r="U41" s="125" t="str">
        <f>env_ac_rp!T174</f>
        <v>:</v>
      </c>
    </row>
    <row r="42" spans="2:24" ht="16.899999999999999" customHeight="1" x14ac:dyDescent="0.25"/>
    <row r="43" spans="2:24" s="52" customFormat="1" ht="15" customHeight="1" x14ac:dyDescent="0.35">
      <c r="C43" s="66" t="s">
        <v>84</v>
      </c>
    </row>
    <row r="44" spans="2:24" s="52" customFormat="1" ht="15" customHeight="1" x14ac:dyDescent="0.35">
      <c r="C44" s="221" t="s">
        <v>68</v>
      </c>
      <c r="D44" s="221"/>
      <c r="E44" s="221"/>
      <c r="F44" s="221"/>
      <c r="G44" s="221"/>
      <c r="H44" s="220"/>
    </row>
    <row r="45" spans="2:24" s="52" customFormat="1" ht="15" customHeight="1" x14ac:dyDescent="0.35">
      <c r="C45" s="221" t="s">
        <v>195</v>
      </c>
      <c r="D45" s="221"/>
      <c r="E45" s="221"/>
      <c r="F45" s="221"/>
      <c r="G45" s="221"/>
      <c r="H45" s="220"/>
    </row>
    <row r="46" spans="2:24" s="52" customFormat="1" ht="15" customHeight="1" x14ac:dyDescent="0.35">
      <c r="C46" s="213" t="s">
        <v>76</v>
      </c>
      <c r="D46" s="213"/>
      <c r="E46" s="213"/>
      <c r="F46" s="213"/>
    </row>
  </sheetData>
  <sortState ref="C54:S81">
    <sortCondition ref="Q54:Q81"/>
  </sortState>
  <mergeCells count="1">
    <mergeCell ref="C46:F46"/>
  </mergeCells>
  <pageMargins left="0.25" right="0.25" top="0.75" bottom="0.75" header="0.3" footer="0.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H45"/>
  <sheetViews>
    <sheetView showGridLines="0" topLeftCell="A28" zoomScaleNormal="100" workbookViewId="0">
      <selection activeCell="D43" sqref="D43:H45"/>
    </sheetView>
  </sheetViews>
  <sheetFormatPr defaultColWidth="3.453125" defaultRowHeight="16.5" customHeight="1" x14ac:dyDescent="0.25"/>
  <cols>
    <col min="1" max="2" width="3.453125" style="12"/>
    <col min="3" max="3" width="9.26953125" style="12" customWidth="1"/>
    <col min="4" max="4" width="24" style="12" customWidth="1"/>
    <col min="5" max="8" width="15.7265625" style="12" customWidth="1"/>
    <col min="9" max="9" width="14.81640625" style="12" customWidth="1"/>
    <col min="10" max="10" width="7.7265625" style="12" customWidth="1"/>
    <col min="11" max="11" width="21.81640625" style="12" customWidth="1"/>
    <col min="12" max="12" width="17.7265625" style="12" customWidth="1"/>
    <col min="13" max="13" width="10.54296875" style="12" customWidth="1"/>
    <col min="14" max="14" width="6.453125" style="12" customWidth="1"/>
    <col min="15" max="15" width="26.81640625" style="13" customWidth="1"/>
    <col min="16" max="16" width="20.453125" style="12" customWidth="1"/>
    <col min="17" max="241" width="9.1796875" style="12" customWidth="1"/>
    <col min="242" max="16384" width="3.453125" style="12"/>
  </cols>
  <sheetData>
    <row r="1" spans="3:21" ht="16.5" customHeight="1" x14ac:dyDescent="0.25">
      <c r="J1" s="14"/>
      <c r="L1" s="14"/>
      <c r="M1" s="14"/>
      <c r="N1" s="14"/>
      <c r="O1" s="14"/>
    </row>
    <row r="2" spans="3:21" s="152" customFormat="1" ht="16.5" customHeight="1" x14ac:dyDescent="0.35">
      <c r="D2" s="151" t="s">
        <v>170</v>
      </c>
      <c r="E2" s="153"/>
      <c r="F2" s="153"/>
      <c r="G2" s="153"/>
      <c r="H2" s="153"/>
      <c r="I2" s="153"/>
      <c r="J2" s="153"/>
      <c r="K2" s="151" t="s">
        <v>171</v>
      </c>
      <c r="M2" s="153"/>
      <c r="N2" s="153"/>
      <c r="O2" s="153"/>
    </row>
    <row r="3" spans="3:21" ht="16.5" customHeight="1" x14ac:dyDescent="0.25">
      <c r="D3" s="15"/>
      <c r="E3" s="14"/>
      <c r="F3" s="14"/>
      <c r="G3" s="14"/>
      <c r="H3" s="14"/>
      <c r="I3" s="14"/>
      <c r="J3" s="14"/>
      <c r="K3" s="23"/>
      <c r="L3" s="14"/>
      <c r="M3" s="14"/>
      <c r="N3" s="14"/>
      <c r="O3" s="14"/>
    </row>
    <row r="4" spans="3:21" ht="27.75" customHeight="1" x14ac:dyDescent="0.25">
      <c r="D4" s="72"/>
      <c r="E4" s="73" t="s">
        <v>29</v>
      </c>
      <c r="F4" s="76" t="s">
        <v>28</v>
      </c>
      <c r="G4" s="214" t="s">
        <v>34</v>
      </c>
      <c r="H4" s="214"/>
      <c r="I4" s="16"/>
      <c r="O4" s="12"/>
      <c r="T4" s="38"/>
      <c r="U4" s="45"/>
    </row>
    <row r="5" spans="3:21" ht="27.75" customHeight="1" x14ac:dyDescent="0.25">
      <c r="C5" s="30"/>
      <c r="D5" s="70"/>
      <c r="E5" s="74" t="s">
        <v>72</v>
      </c>
      <c r="F5" s="77" t="s">
        <v>0</v>
      </c>
      <c r="G5" s="71" t="s">
        <v>32</v>
      </c>
      <c r="H5" s="71" t="s">
        <v>73</v>
      </c>
      <c r="I5" s="17"/>
      <c r="O5" s="12"/>
      <c r="T5" s="38"/>
      <c r="U5" s="45"/>
    </row>
    <row r="6" spans="3:21" ht="16.5" customHeight="1" x14ac:dyDescent="0.25">
      <c r="C6" s="54" t="s">
        <v>67</v>
      </c>
      <c r="D6" s="75" t="s">
        <v>61</v>
      </c>
      <c r="E6" s="190">
        <f>nama_10_gdp_all!T11/demo_gind!T53*1000000</f>
        <v>30050.930356503432</v>
      </c>
      <c r="F6" s="180">
        <f>env_ac_mfa!T57</f>
        <v>13.355</v>
      </c>
      <c r="G6" s="180">
        <f>env_ac_rp!T96</f>
        <v>2.2502</v>
      </c>
      <c r="H6" s="180">
        <v>100</v>
      </c>
      <c r="I6" s="31"/>
      <c r="O6" s="12"/>
      <c r="T6" s="38"/>
      <c r="U6" s="45"/>
    </row>
    <row r="7" spans="3:21" ht="16.5" customHeight="1" x14ac:dyDescent="0.25">
      <c r="C7" s="54" t="s">
        <v>35</v>
      </c>
      <c r="D7" s="39" t="s">
        <v>2</v>
      </c>
      <c r="E7" s="191">
        <f>nama_10_gdp_all!T12/demo_gind!T54*1000000</f>
        <v>34878.671575375047</v>
      </c>
      <c r="F7" s="181">
        <f>env_ac_mfa!T58</f>
        <v>13.51</v>
      </c>
      <c r="G7" s="181">
        <f>env_ac_rp!T97</f>
        <v>2.5815999999999999</v>
      </c>
      <c r="H7" s="181">
        <f>IFERROR(G7/G6*100,"n.a.")</f>
        <v>114.72757977068704</v>
      </c>
      <c r="I7" s="31"/>
      <c r="O7" s="12"/>
      <c r="T7" s="38"/>
      <c r="U7" s="45"/>
    </row>
    <row r="8" spans="3:21" ht="16.5" customHeight="1" x14ac:dyDescent="0.25">
      <c r="C8" s="54" t="s">
        <v>36</v>
      </c>
      <c r="D8" s="40" t="s">
        <v>3</v>
      </c>
      <c r="E8" s="192">
        <f>nama_10_gdp_all!T13/demo_gind!T55*1000000</f>
        <v>14790.953069603263</v>
      </c>
      <c r="F8" s="182">
        <f>env_ac_mfa!T59</f>
        <v>19.654</v>
      </c>
      <c r="G8" s="182">
        <f>env_ac_rp!T98</f>
        <v>0.75260000000000005</v>
      </c>
      <c r="H8" s="182">
        <f t="shared" ref="H8:H41" si="0">IFERROR(G8/G7*100,"n.a.")</f>
        <v>29.152463588472266</v>
      </c>
      <c r="I8" s="31"/>
      <c r="O8" s="12"/>
      <c r="T8" s="38"/>
      <c r="U8" s="45"/>
    </row>
    <row r="9" spans="3:21" ht="16.5" customHeight="1" x14ac:dyDescent="0.25">
      <c r="C9" s="54" t="s">
        <v>37</v>
      </c>
      <c r="D9" s="40" t="s">
        <v>182</v>
      </c>
      <c r="E9" s="192">
        <f>nama_10_gdp_all!T14/demo_gind!T56*1000000</f>
        <v>26844.680199176208</v>
      </c>
      <c r="F9" s="182">
        <f>env_ac_mfa!T60</f>
        <v>15.664</v>
      </c>
      <c r="G9" s="182">
        <f>env_ac_rp!T99</f>
        <v>1.7137</v>
      </c>
      <c r="H9" s="182">
        <f t="shared" si="0"/>
        <v>227.70395960669677</v>
      </c>
      <c r="I9" s="31"/>
      <c r="O9" s="12"/>
      <c r="T9" s="38"/>
      <c r="U9" s="45"/>
    </row>
    <row r="10" spans="3:21" ht="16.5" customHeight="1" x14ac:dyDescent="0.25">
      <c r="C10" s="54" t="s">
        <v>38</v>
      </c>
      <c r="D10" s="40" t="s">
        <v>4</v>
      </c>
      <c r="E10" s="192">
        <f>nama_10_gdp_all!T15/demo_gind!T57*1000000</f>
        <v>38379.647457580075</v>
      </c>
      <c r="F10" s="182">
        <f>env_ac_mfa!T61</f>
        <v>24.195</v>
      </c>
      <c r="G10" s="182">
        <f>env_ac_rp!T100</f>
        <v>1.5862000000000001</v>
      </c>
      <c r="H10" s="182">
        <f t="shared" si="0"/>
        <v>92.559957985645099</v>
      </c>
      <c r="I10" s="31"/>
      <c r="O10" s="12"/>
      <c r="T10" s="38"/>
      <c r="U10" s="45"/>
    </row>
    <row r="11" spans="3:21" ht="16.5" customHeight="1" x14ac:dyDescent="0.25">
      <c r="C11" s="54" t="s">
        <v>39</v>
      </c>
      <c r="D11" s="40" t="s">
        <v>5</v>
      </c>
      <c r="E11" s="192">
        <f>nama_10_gdp_all!T16/demo_gind!T58*1000000</f>
        <v>37121.183030567699</v>
      </c>
      <c r="F11" s="182">
        <f>env_ac_mfa!T62</f>
        <v>15.648</v>
      </c>
      <c r="G11" s="182">
        <f>env_ac_rp!T101</f>
        <v>2.3723000000000001</v>
      </c>
      <c r="H11" s="182">
        <f t="shared" si="0"/>
        <v>149.55869373345101</v>
      </c>
      <c r="I11" s="31"/>
      <c r="O11" s="12"/>
      <c r="T11" s="38"/>
      <c r="U11" s="45"/>
    </row>
    <row r="12" spans="3:21" ht="16.5" customHeight="1" x14ac:dyDescent="0.25">
      <c r="C12" s="54" t="s">
        <v>40</v>
      </c>
      <c r="D12" s="40" t="s">
        <v>6</v>
      </c>
      <c r="E12" s="192">
        <f>nama_10_gdp_all!T17/demo_gind!T59*1000000</f>
        <v>23616.652395960478</v>
      </c>
      <c r="F12" s="182">
        <f>env_ac_mfa!T63</f>
        <v>29.477</v>
      </c>
      <c r="G12" s="182">
        <f>env_ac_rp!T102</f>
        <v>0.80120000000000002</v>
      </c>
      <c r="H12" s="182">
        <f t="shared" si="0"/>
        <v>33.773131560089368</v>
      </c>
      <c r="I12" s="31"/>
      <c r="O12" s="12"/>
      <c r="T12" s="38"/>
      <c r="U12" s="45"/>
    </row>
    <row r="13" spans="3:21" ht="16.5" customHeight="1" x14ac:dyDescent="0.25">
      <c r="C13" s="54" t="s">
        <v>41</v>
      </c>
      <c r="D13" s="40" t="s">
        <v>7</v>
      </c>
      <c r="E13" s="192">
        <f>nama_10_gdp_all!T18/demo_gind!T60*1000000</f>
        <v>54231.695049369846</v>
      </c>
      <c r="F13" s="182">
        <f>env_ac_mfa!T64</f>
        <v>23.457000000000001</v>
      </c>
      <c r="G13" s="182">
        <f>env_ac_rp!T103</f>
        <v>2.3119999999999998</v>
      </c>
      <c r="H13" s="182">
        <f t="shared" si="0"/>
        <v>288.56714927608584</v>
      </c>
      <c r="I13" s="31"/>
      <c r="O13" s="12"/>
      <c r="T13" s="38"/>
      <c r="U13" s="45"/>
    </row>
    <row r="14" spans="3:21" ht="16.5" customHeight="1" x14ac:dyDescent="0.25">
      <c r="C14" s="54" t="s">
        <v>42</v>
      </c>
      <c r="D14" s="40" t="s">
        <v>8</v>
      </c>
      <c r="E14" s="192">
        <f>nama_10_gdp_all!T19/demo_gind!T61*1000000</f>
        <v>20179.421440658527</v>
      </c>
      <c r="F14" s="182">
        <f>env_ac_mfa!T65</f>
        <v>11.986000000000001</v>
      </c>
      <c r="G14" s="182">
        <f>env_ac_rp!T104</f>
        <v>1.6835</v>
      </c>
      <c r="H14" s="182">
        <f t="shared" si="0"/>
        <v>72.815743944636679</v>
      </c>
      <c r="I14" s="31"/>
      <c r="O14" s="12"/>
      <c r="T14" s="38"/>
      <c r="U14" s="45"/>
    </row>
    <row r="15" spans="3:21" ht="16.5" customHeight="1" x14ac:dyDescent="0.25">
      <c r="C15" s="54" t="s">
        <v>43</v>
      </c>
      <c r="D15" s="40" t="s">
        <v>9</v>
      </c>
      <c r="E15" s="192">
        <f>nama_10_gdp_all!T20/demo_gind!T62*1000000</f>
        <v>27563.264762292962</v>
      </c>
      <c r="F15" s="182">
        <f>env_ac_mfa!T66</f>
        <v>8.7219999999999995</v>
      </c>
      <c r="G15" s="182">
        <f>env_ac_rp!T105</f>
        <v>3.1602999999999999</v>
      </c>
      <c r="H15" s="182">
        <f t="shared" si="0"/>
        <v>187.7220077220077</v>
      </c>
      <c r="I15" s="31"/>
      <c r="O15" s="12"/>
      <c r="T15" s="38"/>
      <c r="U15" s="45"/>
    </row>
    <row r="16" spans="3:21" ht="16.5" customHeight="1" x14ac:dyDescent="0.25">
      <c r="C16" s="54" t="s">
        <v>44</v>
      </c>
      <c r="D16" s="40" t="s">
        <v>10</v>
      </c>
      <c r="E16" s="192">
        <f>nama_10_gdp_all!T21/demo_gind!T63*1000000</f>
        <v>31202.186598147458</v>
      </c>
      <c r="F16" s="182">
        <f>env_ac_mfa!T67</f>
        <v>11.297000000000001</v>
      </c>
      <c r="G16" s="182">
        <f>env_ac_rp!T106</f>
        <v>2.762</v>
      </c>
      <c r="H16" s="182">
        <f t="shared" si="0"/>
        <v>87.396766129797811</v>
      </c>
      <c r="I16" s="31"/>
      <c r="O16" s="12"/>
      <c r="T16" s="38"/>
      <c r="U16" s="45"/>
    </row>
    <row r="17" spans="3:21" ht="16.5" customHeight="1" x14ac:dyDescent="0.25">
      <c r="C17" s="54" t="s">
        <v>45</v>
      </c>
      <c r="D17" s="40" t="s">
        <v>31</v>
      </c>
      <c r="E17" s="192">
        <f>nama_10_gdp_all!T22/demo_gind!T64*1000000</f>
        <v>18542.669678557566</v>
      </c>
      <c r="F17" s="182">
        <f>env_ac_mfa!T68</f>
        <v>9.9559999999999995</v>
      </c>
      <c r="G17" s="182">
        <f>env_ac_rp!T107</f>
        <v>1.8624000000000001</v>
      </c>
      <c r="H17" s="182">
        <f t="shared" si="0"/>
        <v>67.42939898624185</v>
      </c>
      <c r="I17" s="31"/>
      <c r="O17" s="12"/>
      <c r="T17" s="38"/>
      <c r="U17" s="45"/>
    </row>
    <row r="18" spans="3:21" ht="16.5" customHeight="1" x14ac:dyDescent="0.25">
      <c r="C18" s="33" t="s">
        <v>46</v>
      </c>
      <c r="D18" s="40" t="s">
        <v>11</v>
      </c>
      <c r="E18" s="192">
        <f>nama_10_gdp_all!T23/demo_gind!T65*1000000</f>
        <v>28882.599151532995</v>
      </c>
      <c r="F18" s="182">
        <f>env_ac_mfa!T69</f>
        <v>8.1590000000000007</v>
      </c>
      <c r="G18" s="182">
        <f>env_ac_rp!T108</f>
        <v>3.54</v>
      </c>
      <c r="H18" s="182">
        <f t="shared" si="0"/>
        <v>190.07731958762886</v>
      </c>
      <c r="I18" s="31"/>
      <c r="O18" s="12"/>
      <c r="T18" s="38"/>
      <c r="U18" s="45"/>
    </row>
    <row r="19" spans="3:21" ht="16.5" customHeight="1" x14ac:dyDescent="0.25">
      <c r="C19" s="54" t="s">
        <v>47</v>
      </c>
      <c r="D19" s="40" t="s">
        <v>12</v>
      </c>
      <c r="E19" s="192">
        <f>nama_10_gdp_all!T24/demo_gind!T66*1000000</f>
        <v>25528.464175893729</v>
      </c>
      <c r="F19" s="182">
        <f>env_ac_mfa!T70</f>
        <v>18.125</v>
      </c>
      <c r="G19" s="182">
        <f>env_ac_rp!T109</f>
        <v>1.4085000000000001</v>
      </c>
      <c r="H19" s="182">
        <f t="shared" si="0"/>
        <v>39.788135593220339</v>
      </c>
      <c r="I19" s="31"/>
      <c r="O19" s="12"/>
      <c r="T19" s="38"/>
      <c r="U19" s="45"/>
    </row>
    <row r="20" spans="3:21" ht="16.5" customHeight="1" x14ac:dyDescent="0.25">
      <c r="C20" s="54" t="s">
        <v>48</v>
      </c>
      <c r="D20" s="40" t="s">
        <v>13</v>
      </c>
      <c r="E20" s="192">
        <f>nama_10_gdp_all!T25/demo_gind!T67*1000000</f>
        <v>20025.763960112199</v>
      </c>
      <c r="F20" s="182">
        <f>env_ac_mfa!T71</f>
        <v>13.042</v>
      </c>
      <c r="G20" s="182">
        <f>env_ac_rp!T110</f>
        <v>1.5355000000000001</v>
      </c>
      <c r="H20" s="182">
        <f t="shared" si="0"/>
        <v>109.01668441604544</v>
      </c>
      <c r="I20" s="31"/>
      <c r="O20" s="12"/>
      <c r="T20" s="38"/>
      <c r="U20" s="45"/>
    </row>
    <row r="21" spans="3:21" ht="16.5" customHeight="1" x14ac:dyDescent="0.25">
      <c r="C21" s="54" t="s">
        <v>49</v>
      </c>
      <c r="D21" s="40" t="s">
        <v>14</v>
      </c>
      <c r="E21" s="192">
        <f>nama_10_gdp_all!T26/demo_gind!T68*1000000</f>
        <v>23478.867756822488</v>
      </c>
      <c r="F21" s="182">
        <f>env_ac_mfa!T72</f>
        <v>17.829999999999998</v>
      </c>
      <c r="G21" s="182">
        <f>env_ac_rp!T111</f>
        <v>1.3168</v>
      </c>
      <c r="H21" s="182">
        <f t="shared" si="0"/>
        <v>85.757082383588397</v>
      </c>
      <c r="I21" s="31"/>
      <c r="O21" s="12"/>
      <c r="T21" s="38"/>
      <c r="U21" s="45"/>
    </row>
    <row r="22" spans="3:21" ht="16.5" customHeight="1" x14ac:dyDescent="0.25">
      <c r="C22" s="54" t="s">
        <v>50</v>
      </c>
      <c r="D22" s="40" t="s">
        <v>15</v>
      </c>
      <c r="E22" s="192">
        <f>nama_10_gdp_all!T27/demo_gind!T69*1000000</f>
        <v>76002.287301118835</v>
      </c>
      <c r="F22" s="182">
        <f>env_ac_mfa!T73</f>
        <v>23.41</v>
      </c>
      <c r="G22" s="182">
        <f>env_ac_rp!T112</f>
        <v>3.2465999999999999</v>
      </c>
      <c r="H22" s="182">
        <f t="shared" si="0"/>
        <v>246.55224787363306</v>
      </c>
      <c r="I22" s="31"/>
      <c r="O22" s="12"/>
      <c r="T22" s="38"/>
      <c r="U22" s="45"/>
    </row>
    <row r="23" spans="3:21" ht="16.5" customHeight="1" x14ac:dyDescent="0.25">
      <c r="C23" s="54" t="s">
        <v>51</v>
      </c>
      <c r="D23" s="40" t="s">
        <v>16</v>
      </c>
      <c r="E23" s="192">
        <f>nama_10_gdp_all!T28/demo_gind!T70*1000000</f>
        <v>20333.969284323222</v>
      </c>
      <c r="F23" s="182">
        <f>env_ac_mfa!T74</f>
        <v>13.215</v>
      </c>
      <c r="G23" s="182">
        <f>env_ac_rp!T113</f>
        <v>1.5387</v>
      </c>
      <c r="H23" s="182">
        <f t="shared" si="0"/>
        <v>47.394197006098686</v>
      </c>
      <c r="I23" s="31"/>
      <c r="O23" s="12"/>
      <c r="T23" s="38"/>
      <c r="U23" s="45"/>
    </row>
    <row r="24" spans="3:21" ht="16.5" customHeight="1" x14ac:dyDescent="0.25">
      <c r="C24" s="54" t="s">
        <v>52</v>
      </c>
      <c r="D24" s="40" t="s">
        <v>17</v>
      </c>
      <c r="E24" s="192">
        <f>nama_10_gdp_all!T29/demo_gind!T71*1000000</f>
        <v>29336.387470913396</v>
      </c>
      <c r="F24" s="182">
        <f>env_ac_mfa!T75</f>
        <v>11.805999999999999</v>
      </c>
      <c r="G24" s="182">
        <f>env_ac_rp!T114</f>
        <v>2.4849000000000001</v>
      </c>
      <c r="H24" s="182">
        <f t="shared" si="0"/>
        <v>161.49346851238059</v>
      </c>
      <c r="I24" s="31"/>
      <c r="O24" s="12"/>
      <c r="T24" s="38"/>
      <c r="U24" s="45"/>
    </row>
    <row r="25" spans="3:21" ht="16.5" customHeight="1" x14ac:dyDescent="0.25">
      <c r="C25" s="54" t="s">
        <v>53</v>
      </c>
      <c r="D25" s="40" t="s">
        <v>18</v>
      </c>
      <c r="E25" s="192">
        <f>nama_10_gdp_all!T30/demo_gind!T72*1000000</f>
        <v>38425.83188102056</v>
      </c>
      <c r="F25" s="182">
        <f>env_ac_mfa!T76</f>
        <v>9.3059999999999992</v>
      </c>
      <c r="G25" s="182">
        <f>env_ac_rp!T115</f>
        <v>4.1292999999999997</v>
      </c>
      <c r="H25" s="182">
        <f t="shared" si="0"/>
        <v>166.17570123546216</v>
      </c>
      <c r="I25" s="31"/>
      <c r="O25" s="12"/>
      <c r="T25" s="38"/>
      <c r="U25" s="45"/>
    </row>
    <row r="26" spans="3:21" ht="16.5" customHeight="1" x14ac:dyDescent="0.25">
      <c r="C26" s="54" t="s">
        <v>54</v>
      </c>
      <c r="D26" s="40" t="s">
        <v>19</v>
      </c>
      <c r="E26" s="192">
        <f>nama_10_gdp_all!T31/demo_gind!T73*1000000</f>
        <v>38042.760918190332</v>
      </c>
      <c r="F26" s="182">
        <f>env_ac_mfa!T77</f>
        <v>20.728999999999999</v>
      </c>
      <c r="G26" s="182">
        <f>env_ac_rp!T116</f>
        <v>1.8352999999999999</v>
      </c>
      <c r="H26" s="182">
        <f t="shared" si="0"/>
        <v>44.445789843314849</v>
      </c>
      <c r="I26" s="31"/>
      <c r="O26" s="12"/>
      <c r="T26" s="38"/>
      <c r="U26" s="45"/>
    </row>
    <row r="27" spans="3:21" ht="16.5" customHeight="1" x14ac:dyDescent="0.25">
      <c r="C27" s="54" t="s">
        <v>70</v>
      </c>
      <c r="D27" s="40" t="s">
        <v>20</v>
      </c>
      <c r="E27" s="192">
        <f>nama_10_gdp_all!T32/demo_gind!T74*1000000</f>
        <v>21127.291011155652</v>
      </c>
      <c r="F27" s="182">
        <f>env_ac_mfa!T78</f>
        <v>18.757999999999999</v>
      </c>
      <c r="G27" s="182">
        <f>env_ac_rp!T117</f>
        <v>1.1263000000000001</v>
      </c>
      <c r="H27" s="182">
        <f t="shared" si="0"/>
        <v>61.368713561815511</v>
      </c>
      <c r="I27" s="31"/>
      <c r="T27" s="38"/>
      <c r="U27" s="45"/>
    </row>
    <row r="28" spans="3:21" ht="16.5" customHeight="1" x14ac:dyDescent="0.25">
      <c r="C28" s="54" t="s">
        <v>55</v>
      </c>
      <c r="D28" s="40" t="s">
        <v>21</v>
      </c>
      <c r="E28" s="192">
        <f>nama_10_gdp_all!T33/demo_gind!T75*1000000</f>
        <v>22985.718862557398</v>
      </c>
      <c r="F28" s="182">
        <f>env_ac_mfa!T79</f>
        <v>15.895</v>
      </c>
      <c r="G28" s="182">
        <f>env_ac_rp!T118</f>
        <v>1.4460999999999999</v>
      </c>
      <c r="H28" s="182">
        <f t="shared" si="0"/>
        <v>128.39385598863532</v>
      </c>
      <c r="I28" s="31"/>
      <c r="T28" s="38"/>
      <c r="U28" s="45"/>
    </row>
    <row r="29" spans="3:21" ht="16.5" customHeight="1" x14ac:dyDescent="0.25">
      <c r="C29" s="54" t="s">
        <v>56</v>
      </c>
      <c r="D29" s="40" t="s">
        <v>22</v>
      </c>
      <c r="E29" s="192">
        <f>nama_10_gdp_all!T34/demo_gind!T76*1000000</f>
        <v>18778.397907113267</v>
      </c>
      <c r="F29" s="182">
        <f>env_ac_mfa!T80</f>
        <v>21.196000000000002</v>
      </c>
      <c r="G29" s="182">
        <f>env_ac_rp!T119</f>
        <v>0.88590000000000002</v>
      </c>
      <c r="H29" s="182">
        <f t="shared" si="0"/>
        <v>61.261323559919788</v>
      </c>
      <c r="I29" s="31"/>
      <c r="O29" s="12"/>
      <c r="T29" s="38"/>
      <c r="U29" s="45"/>
    </row>
    <row r="30" spans="3:21" ht="16.5" customHeight="1" x14ac:dyDescent="0.25">
      <c r="C30" s="54" t="s">
        <v>57</v>
      </c>
      <c r="D30" s="40" t="s">
        <v>23</v>
      </c>
      <c r="E30" s="192">
        <f>nama_10_gdp_all!T35/demo_gind!T77*1000000</f>
        <v>25526.958151131344</v>
      </c>
      <c r="F30" s="182">
        <f>env_ac_mfa!T81</f>
        <v>13.106</v>
      </c>
      <c r="G30" s="182">
        <f>env_ac_rp!T120</f>
        <v>1.9478</v>
      </c>
      <c r="H30" s="182">
        <f t="shared" si="0"/>
        <v>219.86680212213568</v>
      </c>
      <c r="I30" s="31"/>
      <c r="L30" s="24"/>
      <c r="M30" s="24"/>
      <c r="N30" s="24"/>
      <c r="O30" s="24"/>
      <c r="T30" s="38"/>
      <c r="U30" s="45"/>
    </row>
    <row r="31" spans="3:21" ht="16.5" customHeight="1" x14ac:dyDescent="0.25">
      <c r="C31" s="54" t="s">
        <v>71</v>
      </c>
      <c r="D31" s="40" t="s">
        <v>24</v>
      </c>
      <c r="E31" s="192">
        <f>nama_10_gdp_all!T36/demo_gind!T78*1000000</f>
        <v>22856.462088765475</v>
      </c>
      <c r="F31" s="182">
        <f>env_ac_mfa!T82</f>
        <v>13.064</v>
      </c>
      <c r="G31" s="182">
        <f>env_ac_rp!T121</f>
        <v>1.7495000000000001</v>
      </c>
      <c r="H31" s="182">
        <f t="shared" si="0"/>
        <v>89.819283293972703</v>
      </c>
      <c r="I31" s="31"/>
      <c r="K31" s="18"/>
      <c r="O31" s="12"/>
      <c r="T31" s="38"/>
      <c r="U31" s="45"/>
    </row>
    <row r="32" spans="3:21" ht="16.5" customHeight="1" x14ac:dyDescent="0.25">
      <c r="C32" s="54" t="s">
        <v>58</v>
      </c>
      <c r="D32" s="40" t="s">
        <v>25</v>
      </c>
      <c r="E32" s="192">
        <f>nama_10_gdp_all!T37/demo_gind!T79*1000000</f>
        <v>32721.985747104234</v>
      </c>
      <c r="F32" s="182">
        <f>env_ac_mfa!T83</f>
        <v>33.002000000000002</v>
      </c>
      <c r="G32" s="182">
        <f>env_ac_rp!T122</f>
        <v>0.99150000000000005</v>
      </c>
      <c r="H32" s="182">
        <f t="shared" si="0"/>
        <v>56.673335238639609</v>
      </c>
      <c r="I32" s="31"/>
      <c r="K32" s="14"/>
      <c r="L32" s="18"/>
      <c r="M32" s="18"/>
      <c r="N32" s="18"/>
      <c r="O32" s="18"/>
      <c r="T32" s="38"/>
      <c r="U32" s="45"/>
    </row>
    <row r="33" spans="1:242" s="19" customFormat="1" ht="16.5" customHeight="1" thickBot="1" x14ac:dyDescent="0.3">
      <c r="A33" s="18"/>
      <c r="B33" s="18"/>
      <c r="C33" s="33" t="s">
        <v>59</v>
      </c>
      <c r="D33" s="40" t="s">
        <v>26</v>
      </c>
      <c r="E33" s="192">
        <f>nama_10_gdp_all!T38/demo_gind!T80*1000000</f>
        <v>36295.671236101938</v>
      </c>
      <c r="F33" s="182">
        <f>env_ac_mfa!T84</f>
        <v>24.036999999999999</v>
      </c>
      <c r="G33" s="182">
        <f>env_ac_rp!T123</f>
        <v>1.51</v>
      </c>
      <c r="H33" s="182">
        <f t="shared" si="0"/>
        <v>152.29450327786182</v>
      </c>
      <c r="I33" s="32"/>
      <c r="J33" s="18"/>
      <c r="K33" s="14"/>
      <c r="L33" s="14"/>
      <c r="M33" s="14"/>
      <c r="N33" s="14"/>
      <c r="O33" s="14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</row>
    <row r="34" spans="1:242" ht="16.5" customHeight="1" x14ac:dyDescent="0.25">
      <c r="C34" s="54" t="s">
        <v>60</v>
      </c>
      <c r="D34" s="55" t="s">
        <v>27</v>
      </c>
      <c r="E34" s="193">
        <f>nama_10_gdp_all!T39/demo_gind!T81*1000000</f>
        <v>31700.052524370727</v>
      </c>
      <c r="F34" s="183">
        <f>env_ac_mfa!T85</f>
        <v>8.7159999999999993</v>
      </c>
      <c r="G34" s="183">
        <f>env_ac_rp!T124</f>
        <v>3.6372</v>
      </c>
      <c r="H34" s="183">
        <f t="shared" si="0"/>
        <v>240.87417218543047</v>
      </c>
      <c r="I34" s="33"/>
      <c r="J34" s="14"/>
      <c r="L34" s="29"/>
      <c r="N34" s="14"/>
      <c r="O34" s="14"/>
    </row>
    <row r="35" spans="1:242" ht="16.5" customHeight="1" x14ac:dyDescent="0.25">
      <c r="C35" s="54" t="s">
        <v>77</v>
      </c>
      <c r="D35" s="40" t="s">
        <v>86</v>
      </c>
      <c r="E35" s="192">
        <f>nama_10_gdp_all!T40/demo_gind!T82*1000000</f>
        <v>43905.667042134795</v>
      </c>
      <c r="F35" s="182">
        <f>env_ac_mfa!T86</f>
        <v>27.084</v>
      </c>
      <c r="G35" s="182">
        <f>env_ac_rp!T125</f>
        <v>1.6211</v>
      </c>
      <c r="H35" s="182">
        <f t="shared" si="0"/>
        <v>44.569998900252941</v>
      </c>
      <c r="I35" s="33"/>
      <c r="J35" s="14"/>
      <c r="L35" s="29"/>
      <c r="M35" s="13"/>
      <c r="N35" s="13"/>
    </row>
    <row r="36" spans="1:242" ht="16.5" customHeight="1" x14ac:dyDescent="0.25">
      <c r="C36" s="54" t="s">
        <v>78</v>
      </c>
      <c r="D36" s="56" t="s">
        <v>87</v>
      </c>
      <c r="E36" s="194">
        <f>nama_10_gdp_all!T41/demo_gind!T83*1000000</f>
        <v>46812.445573981524</v>
      </c>
      <c r="F36" s="184">
        <f>env_ac_mfa!T87</f>
        <v>11.462</v>
      </c>
      <c r="G36" s="184">
        <f>env_ac_rp!T126</f>
        <v>4.0839999999999996</v>
      </c>
      <c r="H36" s="184">
        <f t="shared" si="0"/>
        <v>251.92770341126391</v>
      </c>
      <c r="I36" s="33"/>
      <c r="J36" s="13"/>
      <c r="O36" s="12"/>
    </row>
    <row r="37" spans="1:242" s="13" customFormat="1" ht="27" customHeight="1" x14ac:dyDescent="0.25">
      <c r="C37" s="54" t="s">
        <v>79</v>
      </c>
      <c r="D37" s="78" t="s">
        <v>183</v>
      </c>
      <c r="E37" s="195">
        <f>nama_10_gdp_all!T42/demo_gind!T84*1000000</f>
        <v>10841.156094330108</v>
      </c>
      <c r="F37" s="185">
        <f>env_ac_mfa!T88</f>
        <v>8.8490000000000002</v>
      </c>
      <c r="G37" s="185">
        <f>env_ac_rp!T127</f>
        <v>1.2251000000000001</v>
      </c>
      <c r="H37" s="185">
        <f t="shared" si="0"/>
        <v>29.997551420176304</v>
      </c>
      <c r="I37" s="33"/>
      <c r="J37" s="12"/>
      <c r="L37" s="12"/>
      <c r="M37" s="12"/>
      <c r="N37" s="12"/>
      <c r="O37" s="12"/>
    </row>
    <row r="38" spans="1:242" ht="16.5" customHeight="1" x14ac:dyDescent="0.25">
      <c r="C38" s="54" t="s">
        <v>188</v>
      </c>
      <c r="D38" s="28" t="s">
        <v>184</v>
      </c>
      <c r="E38" s="195">
        <f>nama_10_gdp_all!S43/demo_gind!S85*1000000</f>
        <v>8650.6273095575525</v>
      </c>
      <c r="F38" s="185">
        <f>env_ac_mfa!S89</f>
        <v>9.9359999999999999</v>
      </c>
      <c r="G38" s="185">
        <f>env_ac_rp!S128</f>
        <v>0.87060000000000004</v>
      </c>
      <c r="H38" s="185">
        <f t="shared" si="0"/>
        <v>71.063586645988082</v>
      </c>
      <c r="I38" s="33"/>
      <c r="L38" s="13"/>
      <c r="M38" s="13"/>
      <c r="N38" s="13"/>
    </row>
    <row r="39" spans="1:242" ht="16.5" customHeight="1" x14ac:dyDescent="0.25">
      <c r="C39" s="54" t="s">
        <v>80</v>
      </c>
      <c r="D39" s="28" t="s">
        <v>88</v>
      </c>
      <c r="E39" s="192">
        <f>nama_10_gdp_all!T44/demo_gind!T86*1000000</f>
        <v>11603.197216066754</v>
      </c>
      <c r="F39" s="182">
        <f>env_ac_mfa!T90</f>
        <v>16.030999999999999</v>
      </c>
      <c r="G39" s="182">
        <f>env_ac_rp!T129</f>
        <v>0.7238</v>
      </c>
      <c r="H39" s="182">
        <f t="shared" si="0"/>
        <v>83.138065701814838</v>
      </c>
      <c r="I39" s="33"/>
      <c r="L39" s="13"/>
      <c r="M39" s="13"/>
      <c r="N39" s="13"/>
    </row>
    <row r="40" spans="1:242" ht="16.5" customHeight="1" x14ac:dyDescent="0.25">
      <c r="C40" s="54" t="s">
        <v>189</v>
      </c>
      <c r="D40" s="28" t="s">
        <v>185</v>
      </c>
      <c r="E40" s="192">
        <f>nama_10_gdp_all!S45/demo_gind!S87*1000000</f>
        <v>19155.469713008013</v>
      </c>
      <c r="F40" s="182">
        <f>env_ac_mfa!S91</f>
        <v>12.898</v>
      </c>
      <c r="G40" s="182">
        <f>env_ac_rp!S130</f>
        <v>1.4851000000000001</v>
      </c>
      <c r="H40" s="182">
        <f t="shared" si="0"/>
        <v>205.18098922354241</v>
      </c>
      <c r="I40" s="33"/>
      <c r="K40" s="64"/>
    </row>
    <row r="41" spans="1:242" ht="16.5" customHeight="1" x14ac:dyDescent="0.25">
      <c r="C41" s="54" t="s">
        <v>190</v>
      </c>
      <c r="D41" s="59" t="s">
        <v>186</v>
      </c>
      <c r="E41" s="196">
        <f>nama_10_gdp_all!S46/demo_gind!S88*1000000</f>
        <v>8968.8017296472517</v>
      </c>
      <c r="F41" s="186" t="str">
        <f>env_ac_mfa!T92</f>
        <v>:</v>
      </c>
      <c r="G41" s="186" t="str">
        <f>env_ac_rp!T131</f>
        <v>:</v>
      </c>
      <c r="H41" s="186" t="str">
        <f t="shared" si="0"/>
        <v>n.a.</v>
      </c>
      <c r="I41" s="33"/>
      <c r="J41" s="63"/>
      <c r="K41" s="64"/>
      <c r="L41" s="63"/>
      <c r="M41" s="63"/>
      <c r="N41" s="63"/>
      <c r="O41" s="65"/>
      <c r="P41" s="63"/>
      <c r="Q41" s="63"/>
      <c r="R41" s="63"/>
    </row>
    <row r="42" spans="1:242" ht="10.5" customHeight="1" x14ac:dyDescent="0.3">
      <c r="C42" s="54"/>
      <c r="D42" s="79"/>
      <c r="E42" s="80"/>
      <c r="F42" s="81"/>
      <c r="G42" s="81"/>
      <c r="H42" s="81"/>
      <c r="I42" s="33"/>
      <c r="K42" s="62"/>
    </row>
    <row r="43" spans="1:242" s="63" customFormat="1" ht="15.75" customHeight="1" x14ac:dyDescent="0.25">
      <c r="C43" s="12"/>
      <c r="D43" s="217" t="s">
        <v>85</v>
      </c>
      <c r="E43" s="217"/>
      <c r="F43" s="217"/>
      <c r="G43" s="20"/>
      <c r="H43" s="20"/>
      <c r="I43" s="33"/>
      <c r="J43" s="12"/>
      <c r="K43" s="12"/>
      <c r="L43" s="12"/>
      <c r="M43" s="12"/>
      <c r="N43" s="12"/>
      <c r="O43" s="13"/>
      <c r="P43" s="12"/>
      <c r="Q43" s="12"/>
      <c r="R43" s="12"/>
    </row>
    <row r="44" spans="1:242" ht="16.5" customHeight="1" x14ac:dyDescent="0.25">
      <c r="C44" s="63"/>
      <c r="D44" s="217" t="s">
        <v>187</v>
      </c>
      <c r="E44" s="217"/>
      <c r="F44" s="217"/>
      <c r="I44" s="31"/>
    </row>
    <row r="45" spans="1:242" ht="16.5" customHeight="1" x14ac:dyDescent="0.3">
      <c r="D45" s="215" t="s">
        <v>74</v>
      </c>
      <c r="E45" s="216"/>
      <c r="F45" s="216"/>
      <c r="G45" s="216"/>
      <c r="H45" s="216"/>
    </row>
  </sheetData>
  <sortState ref="S4:T32">
    <sortCondition ref="T4:T32"/>
  </sortState>
  <mergeCells count="4">
    <mergeCell ref="G4:H4"/>
    <mergeCell ref="D45:H45"/>
    <mergeCell ref="D43:F43"/>
    <mergeCell ref="D44:F44"/>
  </mergeCells>
  <pageMargins left="0.74803149606299213" right="0.74803149606299213" top="0.59055118110236227" bottom="0.59055118110236227" header="0.51181102362204722" footer="0.51181102362204722"/>
  <pageSetup paperSize="9" scale="74" fitToHeight="0" orientation="landscape" horizontalDpi="525" verticalDpi="52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F56"/>
  <sheetViews>
    <sheetView showGridLines="0" zoomScaleNormal="100" workbookViewId="0">
      <selection activeCell="G14" sqref="G14"/>
    </sheetView>
  </sheetViews>
  <sheetFormatPr defaultColWidth="3.453125" defaultRowHeight="11.5" x14ac:dyDescent="0.25"/>
  <cols>
    <col min="1" max="1" width="3.453125" style="12"/>
    <col min="2" max="2" width="8.54296875" style="57" customWidth="1"/>
    <col min="3" max="3" width="23.7265625" style="12" customWidth="1"/>
    <col min="4" max="4" width="14.81640625" style="12" customWidth="1"/>
    <col min="5" max="6" width="17.81640625" style="12" customWidth="1"/>
    <col min="7" max="7" width="14.81640625" style="12" customWidth="1"/>
    <col min="8" max="8" width="7.7265625" style="12" customWidth="1"/>
    <col min="9" max="9" width="21.81640625" style="12" customWidth="1"/>
    <col min="10" max="10" width="17.7265625" style="12" customWidth="1"/>
    <col min="11" max="11" width="10.54296875" style="12" customWidth="1"/>
    <col min="12" max="12" width="6.453125" style="12" customWidth="1"/>
    <col min="13" max="13" width="26.81640625" style="13" customWidth="1"/>
    <col min="14" max="14" width="20.453125" style="12" customWidth="1"/>
    <col min="15" max="15" width="10.1796875" style="12" customWidth="1"/>
    <col min="16" max="16" width="9.1796875" style="12" customWidth="1"/>
    <col min="17" max="18" width="9.1796875" style="187" customWidth="1"/>
    <col min="19" max="239" width="9.1796875" style="12" customWidth="1"/>
    <col min="240" max="16384" width="3.453125" style="12"/>
  </cols>
  <sheetData>
    <row r="1" spans="2:19" ht="14.25" customHeight="1" x14ac:dyDescent="0.25"/>
    <row r="2" spans="2:19" ht="15.5" x14ac:dyDescent="0.35">
      <c r="C2" s="148" t="s">
        <v>178</v>
      </c>
      <c r="D2" s="14"/>
      <c r="E2" s="14"/>
      <c r="F2" s="14"/>
    </row>
    <row r="3" spans="2:19" s="174" customFormat="1" ht="12.5" x14ac:dyDescent="0.25">
      <c r="B3" s="175"/>
      <c r="C3" s="147" t="s">
        <v>177</v>
      </c>
      <c r="D3" s="176"/>
      <c r="E3" s="176"/>
      <c r="F3" s="176"/>
      <c r="G3" s="12"/>
      <c r="H3" s="12"/>
      <c r="I3" s="12"/>
      <c r="J3" s="12"/>
      <c r="K3" s="12"/>
      <c r="L3" s="12"/>
      <c r="M3" s="13"/>
      <c r="N3" s="12"/>
      <c r="O3" s="12"/>
      <c r="P3" s="12"/>
      <c r="Q3" s="187"/>
      <c r="R3" s="187"/>
      <c r="S3" s="12"/>
    </row>
    <row r="4" spans="2:19" ht="15.5" x14ac:dyDescent="0.35">
      <c r="C4" s="15"/>
      <c r="D4" s="14"/>
      <c r="E4" s="14"/>
      <c r="F4" s="14"/>
      <c r="I4" s="177" t="s">
        <v>193</v>
      </c>
      <c r="J4" s="14"/>
      <c r="K4" s="14"/>
      <c r="L4" s="14"/>
    </row>
    <row r="5" spans="2:19" ht="23" x14ac:dyDescent="0.25">
      <c r="C5" s="44"/>
      <c r="D5" s="41" t="s">
        <v>174</v>
      </c>
      <c r="E5" s="42" t="s">
        <v>175</v>
      </c>
      <c r="F5" s="16"/>
      <c r="H5" s="14"/>
      <c r="I5" s="147" t="s">
        <v>177</v>
      </c>
      <c r="M5" s="14"/>
    </row>
    <row r="6" spans="2:19" ht="16.5" customHeight="1" x14ac:dyDescent="0.35">
      <c r="B6" s="57" t="s">
        <v>61</v>
      </c>
      <c r="C6" s="155" t="s">
        <v>61</v>
      </c>
      <c r="D6" s="162">
        <f>nama_10_gdp_all!X55*100</f>
        <v>1.2561706782194344</v>
      </c>
      <c r="E6" s="162">
        <f>env_ac_mfa!X12*100</f>
        <v>-0.62862557115271833</v>
      </c>
      <c r="F6" s="31"/>
      <c r="G6" s="14"/>
      <c r="H6" s="14"/>
      <c r="I6" s="148"/>
      <c r="J6" s="14"/>
      <c r="K6" s="14"/>
      <c r="L6" s="14"/>
      <c r="M6" s="14"/>
    </row>
    <row r="7" spans="2:19" ht="14.25" customHeight="1" x14ac:dyDescent="0.25">
      <c r="B7" s="57" t="s">
        <v>35</v>
      </c>
      <c r="C7" s="156" t="s">
        <v>2</v>
      </c>
      <c r="D7" s="163">
        <f>nama_10_gdp_all!X56*100</f>
        <v>1.2728980832655956</v>
      </c>
      <c r="E7" s="163">
        <f>env_ac_mfa!X13*100</f>
        <v>2.4799327906781313E-2</v>
      </c>
      <c r="F7" s="166"/>
      <c r="G7" s="176"/>
      <c r="H7" s="176"/>
      <c r="I7" s="147"/>
      <c r="J7" s="176"/>
      <c r="K7" s="176"/>
      <c r="L7" s="176"/>
      <c r="M7" s="176"/>
      <c r="N7" s="174"/>
      <c r="O7" s="174"/>
      <c r="P7" s="174"/>
      <c r="Q7" s="188"/>
      <c r="R7" s="188"/>
      <c r="S7" s="174"/>
    </row>
    <row r="8" spans="2:19" ht="14.25" customHeight="1" x14ac:dyDescent="0.25">
      <c r="B8" s="57" t="s">
        <v>36</v>
      </c>
      <c r="C8" s="157" t="s">
        <v>3</v>
      </c>
      <c r="D8" s="164">
        <f>nama_10_gdp_all!X57*100</f>
        <v>2.6577988390664711</v>
      </c>
      <c r="E8" s="164">
        <f>env_ac_mfa!X14*100</f>
        <v>1.6133937844813495</v>
      </c>
      <c r="F8" s="166"/>
      <c r="G8" s="14"/>
      <c r="H8" s="14"/>
      <c r="M8" s="14"/>
      <c r="Q8" s="187">
        <v>-0.5</v>
      </c>
      <c r="R8" s="187">
        <v>-0.5</v>
      </c>
    </row>
    <row r="9" spans="2:19" ht="14.25" customHeight="1" x14ac:dyDescent="0.25">
      <c r="B9" s="57" t="s">
        <v>37</v>
      </c>
      <c r="C9" s="157" t="s">
        <v>182</v>
      </c>
      <c r="D9" s="164">
        <f>nama_10_gdp_all!X58*100</f>
        <v>2.1773003753408084</v>
      </c>
      <c r="E9" s="164">
        <f>env_ac_mfa!X15*100</f>
        <v>-0.49382783045103146</v>
      </c>
      <c r="F9" s="166"/>
      <c r="G9" s="16"/>
      <c r="M9" s="12"/>
      <c r="Q9" s="187">
        <v>0</v>
      </c>
      <c r="R9" s="187">
        <v>0</v>
      </c>
    </row>
    <row r="10" spans="2:19" ht="14.25" customHeight="1" x14ac:dyDescent="0.25">
      <c r="B10" s="57" t="s">
        <v>38</v>
      </c>
      <c r="C10" s="157" t="s">
        <v>4</v>
      </c>
      <c r="D10" s="164">
        <f>nama_10_gdp_all!X59*100</f>
        <v>1.0024865907432277</v>
      </c>
      <c r="E10" s="164">
        <f>env_ac_mfa!X16*100</f>
        <v>0.11861379764979071</v>
      </c>
      <c r="F10" s="166"/>
      <c r="G10" s="31"/>
      <c r="M10" s="12"/>
      <c r="Q10" s="187">
        <v>0.5</v>
      </c>
      <c r="R10" s="187">
        <v>0.5</v>
      </c>
    </row>
    <row r="11" spans="2:19" ht="14.25" customHeight="1" x14ac:dyDescent="0.25">
      <c r="B11" s="57" t="s">
        <v>39</v>
      </c>
      <c r="C11" s="157" t="s">
        <v>5</v>
      </c>
      <c r="D11" s="164">
        <f>nama_10_gdp_all!X60*100</f>
        <v>1.1510075594020031</v>
      </c>
      <c r="E11" s="164">
        <f>env_ac_mfa!X17*100</f>
        <v>-0.73034031627804419</v>
      </c>
      <c r="F11" s="166"/>
      <c r="G11" s="31"/>
      <c r="M11" s="12"/>
      <c r="Q11" s="187">
        <v>1</v>
      </c>
      <c r="R11" s="187">
        <v>1</v>
      </c>
    </row>
    <row r="12" spans="2:19" ht="14.25" customHeight="1" x14ac:dyDescent="0.25">
      <c r="B12" s="57" t="s">
        <v>40</v>
      </c>
      <c r="C12" s="157" t="s">
        <v>6</v>
      </c>
      <c r="D12" s="164">
        <f>nama_10_gdp_all!X61*100</f>
        <v>2.6081519681288996</v>
      </c>
      <c r="E12" s="164">
        <f>env_ac_mfa!X18*100</f>
        <v>2.4233148334516366</v>
      </c>
      <c r="F12" s="166"/>
      <c r="G12" s="31"/>
      <c r="M12" s="12"/>
      <c r="Q12" s="187">
        <v>1.5</v>
      </c>
      <c r="R12" s="187">
        <v>1.5</v>
      </c>
    </row>
    <row r="13" spans="2:19" ht="14.25" customHeight="1" x14ac:dyDescent="0.25">
      <c r="B13" s="57" t="s">
        <v>41</v>
      </c>
      <c r="C13" s="157" t="s">
        <v>7</v>
      </c>
      <c r="D13" s="164">
        <f>nama_10_gdp_all!X62*100</f>
        <v>3.1291026876876717</v>
      </c>
      <c r="E13" s="164">
        <f>env_ac_mfa!X19*100</f>
        <v>-0.80739977183676925</v>
      </c>
      <c r="F13" s="166"/>
      <c r="G13" s="31"/>
      <c r="M13" s="12"/>
      <c r="Q13" s="187">
        <v>2</v>
      </c>
      <c r="R13" s="187">
        <v>2</v>
      </c>
    </row>
    <row r="14" spans="2:19" ht="14.25" customHeight="1" x14ac:dyDescent="0.25">
      <c r="B14" s="57" t="s">
        <v>42</v>
      </c>
      <c r="C14" s="157" t="s">
        <v>8</v>
      </c>
      <c r="D14" s="164">
        <f>nama_10_gdp_all!X63*100</f>
        <v>-8.4968954279789441E-2</v>
      </c>
      <c r="E14" s="164">
        <f>env_ac_mfa!X20*100</f>
        <v>-1.1138568303540515</v>
      </c>
      <c r="F14" s="166"/>
      <c r="G14" s="31"/>
      <c r="M14" s="12"/>
      <c r="Q14" s="187">
        <v>2.5</v>
      </c>
      <c r="R14" s="187">
        <v>2.5</v>
      </c>
    </row>
    <row r="15" spans="2:19" ht="14.25" customHeight="1" x14ac:dyDescent="0.25">
      <c r="B15" s="57" t="s">
        <v>43</v>
      </c>
      <c r="C15" s="157" t="s">
        <v>9</v>
      </c>
      <c r="D15" s="164">
        <f>nama_10_gdp_all!X64*100</f>
        <v>1.4036463254425906</v>
      </c>
      <c r="E15" s="164">
        <f>env_ac_mfa!X21*100</f>
        <v>-4.104575906013193</v>
      </c>
      <c r="F15" s="166"/>
      <c r="G15" s="31"/>
      <c r="M15" s="12"/>
      <c r="Q15" s="187">
        <v>3</v>
      </c>
      <c r="R15" s="187">
        <v>3</v>
      </c>
    </row>
    <row r="16" spans="2:19" ht="14.25" customHeight="1" x14ac:dyDescent="0.25">
      <c r="B16" s="57" t="s">
        <v>44</v>
      </c>
      <c r="C16" s="157" t="s">
        <v>10</v>
      </c>
      <c r="D16" s="164">
        <f>nama_10_gdp_all!X65*100</f>
        <v>1.1073339405269849</v>
      </c>
      <c r="E16" s="164">
        <f>env_ac_mfa!X22*100</f>
        <v>-1.0024643167450729</v>
      </c>
      <c r="F16" s="166"/>
      <c r="G16" s="31"/>
      <c r="M16" s="12"/>
      <c r="Q16" s="187">
        <v>3.5</v>
      </c>
      <c r="R16" s="187">
        <v>3.5</v>
      </c>
    </row>
    <row r="17" spans="2:18" ht="14.25" customHeight="1" x14ac:dyDescent="0.25">
      <c r="B17" s="57" t="s">
        <v>45</v>
      </c>
      <c r="C17" s="157" t="s">
        <v>31</v>
      </c>
      <c r="D17" s="164">
        <f>nama_10_gdp_all!X66*100</f>
        <v>1.5312732274327856</v>
      </c>
      <c r="E17" s="164">
        <f>env_ac_mfa!X23*100</f>
        <v>1.0787774304329876</v>
      </c>
      <c r="F17" s="166"/>
      <c r="G17" s="31"/>
      <c r="M17" s="12"/>
    </row>
    <row r="18" spans="2:18" ht="14.25" customHeight="1" x14ac:dyDescent="0.25">
      <c r="B18" s="58" t="s">
        <v>46</v>
      </c>
      <c r="C18" s="157" t="s">
        <v>11</v>
      </c>
      <c r="D18" s="164">
        <f>nama_10_gdp_all!X67*100</f>
        <v>0.16253887967154512</v>
      </c>
      <c r="E18" s="164">
        <f>env_ac_mfa!X24*100</f>
        <v>-5.4129792929457476</v>
      </c>
      <c r="F18" s="166"/>
      <c r="G18" s="31"/>
      <c r="M18" s="12"/>
      <c r="Q18" s="187">
        <v>-0.5</v>
      </c>
      <c r="R18" s="187">
        <v>0</v>
      </c>
    </row>
    <row r="19" spans="2:18" ht="14.25" customHeight="1" x14ac:dyDescent="0.25">
      <c r="B19" s="57" t="s">
        <v>47</v>
      </c>
      <c r="C19" s="157" t="s">
        <v>12</v>
      </c>
      <c r="D19" s="164">
        <f>nama_10_gdp_all!X68*100</f>
        <v>1.6710398367537209</v>
      </c>
      <c r="E19" s="164">
        <f>env_ac_mfa!X25*100</f>
        <v>-0.48955586391076023</v>
      </c>
      <c r="F19" s="166"/>
      <c r="G19" s="31"/>
      <c r="M19" s="12"/>
      <c r="Q19" s="187">
        <v>0</v>
      </c>
      <c r="R19" s="187">
        <v>0</v>
      </c>
    </row>
    <row r="20" spans="2:18" ht="14.25" customHeight="1" x14ac:dyDescent="0.25">
      <c r="B20" s="57" t="s">
        <v>48</v>
      </c>
      <c r="C20" s="157" t="s">
        <v>13</v>
      </c>
      <c r="D20" s="164">
        <f>nama_10_gdp_all!X69*100</f>
        <v>2.6809558618451872</v>
      </c>
      <c r="E20" s="164">
        <f>env_ac_mfa!X26*100</f>
        <v>2.3354229942801981</v>
      </c>
      <c r="F20" s="166"/>
      <c r="G20" s="31"/>
      <c r="M20" s="12"/>
      <c r="Q20" s="187">
        <v>0.5</v>
      </c>
      <c r="R20" s="187">
        <v>0</v>
      </c>
    </row>
    <row r="21" spans="2:18" ht="14.25" customHeight="1" x14ac:dyDescent="0.25">
      <c r="B21" s="57" t="s">
        <v>49</v>
      </c>
      <c r="C21" s="157" t="s">
        <v>14</v>
      </c>
      <c r="D21" s="164">
        <f>nama_10_gdp_all!X70*100</f>
        <v>2.8854362776314728</v>
      </c>
      <c r="E21" s="164">
        <f>env_ac_mfa!X27*100</f>
        <v>2.4795489711128242</v>
      </c>
      <c r="F21" s="166"/>
      <c r="G21" s="31"/>
      <c r="M21" s="12"/>
      <c r="Q21" s="187">
        <v>1</v>
      </c>
      <c r="R21" s="187">
        <v>0</v>
      </c>
    </row>
    <row r="22" spans="2:18" ht="14.25" customHeight="1" x14ac:dyDescent="0.25">
      <c r="B22" s="57" t="s">
        <v>50</v>
      </c>
      <c r="C22" s="157" t="s">
        <v>15</v>
      </c>
      <c r="D22" s="164">
        <f>nama_10_gdp_all!X71*100</f>
        <v>2.1061579655881566</v>
      </c>
      <c r="E22" s="164">
        <f>env_ac_mfa!X28*100</f>
        <v>1.1797376720782067</v>
      </c>
      <c r="F22" s="166"/>
      <c r="G22" s="31"/>
      <c r="M22" s="12"/>
      <c r="Q22" s="187">
        <v>1.5</v>
      </c>
      <c r="R22" s="187">
        <v>0</v>
      </c>
    </row>
    <row r="23" spans="2:18" ht="14.25" customHeight="1" x14ac:dyDescent="0.25">
      <c r="B23" s="57" t="s">
        <v>51</v>
      </c>
      <c r="C23" s="157" t="s">
        <v>16</v>
      </c>
      <c r="D23" s="164">
        <f>nama_10_gdp_all!X72*100</f>
        <v>1.779104650833669</v>
      </c>
      <c r="E23" s="164">
        <f>env_ac_mfa!X29*100</f>
        <v>0.4116758275044114</v>
      </c>
      <c r="F23" s="166"/>
      <c r="G23" s="31"/>
      <c r="M23" s="12"/>
      <c r="Q23" s="187">
        <v>2</v>
      </c>
      <c r="R23" s="187">
        <v>0</v>
      </c>
    </row>
    <row r="24" spans="2:18" ht="14.25" customHeight="1" x14ac:dyDescent="0.25">
      <c r="B24" s="57" t="s">
        <v>52</v>
      </c>
      <c r="C24" s="157" t="s">
        <v>17</v>
      </c>
      <c r="D24" s="164">
        <f>nama_10_gdp_all!X73*100</f>
        <v>2.6211737124130585</v>
      </c>
      <c r="E24" s="164">
        <f>env_ac_mfa!X30*100</f>
        <v>1.9957595727896598</v>
      </c>
      <c r="F24" s="166"/>
      <c r="G24" s="31"/>
      <c r="M24" s="12"/>
      <c r="Q24" s="187">
        <v>2.5</v>
      </c>
      <c r="R24" s="187">
        <v>0</v>
      </c>
    </row>
    <row r="25" spans="2:18" ht="14.25" customHeight="1" x14ac:dyDescent="0.25">
      <c r="B25" s="57" t="s">
        <v>53</v>
      </c>
      <c r="C25" s="157" t="s">
        <v>18</v>
      </c>
      <c r="D25" s="164">
        <f>nama_10_gdp_all!X74*100</f>
        <v>1.1731050517172072</v>
      </c>
      <c r="E25" s="164">
        <f>env_ac_mfa!X31*100</f>
        <v>-1.4782224837529814</v>
      </c>
      <c r="F25" s="166"/>
      <c r="G25" s="31"/>
      <c r="M25" s="12"/>
      <c r="Q25" s="187">
        <v>3</v>
      </c>
      <c r="R25" s="187">
        <v>0</v>
      </c>
    </row>
    <row r="26" spans="2:18" ht="14.25" customHeight="1" x14ac:dyDescent="0.25">
      <c r="B26" s="57" t="s">
        <v>54</v>
      </c>
      <c r="C26" s="157" t="s">
        <v>19</v>
      </c>
      <c r="D26" s="164">
        <f>nama_10_gdp_all!X75*100</f>
        <v>1.3084245268470653</v>
      </c>
      <c r="E26" s="164">
        <f>env_ac_mfa!X32*100</f>
        <v>0.65391513380743238</v>
      </c>
      <c r="F26" s="166"/>
      <c r="G26" s="31"/>
      <c r="M26" s="12"/>
      <c r="Q26" s="187">
        <v>3.5</v>
      </c>
      <c r="R26" s="187">
        <v>0</v>
      </c>
    </row>
    <row r="27" spans="2:18" ht="14.25" customHeight="1" x14ac:dyDescent="0.25">
      <c r="B27" s="57" t="s">
        <v>70</v>
      </c>
      <c r="C27" s="157" t="s">
        <v>20</v>
      </c>
      <c r="D27" s="164">
        <f>nama_10_gdp_all!X76*100</f>
        <v>2.6893629569574871</v>
      </c>
      <c r="E27" s="164">
        <f>env_ac_mfa!X33*100</f>
        <v>1.4294888797000387</v>
      </c>
      <c r="F27" s="166"/>
      <c r="G27" s="31"/>
      <c r="M27" s="12"/>
    </row>
    <row r="28" spans="2:18" ht="14.25" customHeight="1" x14ac:dyDescent="0.25">
      <c r="B28" s="57" t="s">
        <v>55</v>
      </c>
      <c r="C28" s="157" t="s">
        <v>21</v>
      </c>
      <c r="D28" s="164">
        <f>nama_10_gdp_all!X77*100</f>
        <v>0.43252897234297166</v>
      </c>
      <c r="E28" s="164">
        <f>env_ac_mfa!X34*100</f>
        <v>-1.3251604269718322</v>
      </c>
      <c r="F28" s="166"/>
      <c r="G28" s="31"/>
      <c r="M28" s="12"/>
    </row>
    <row r="29" spans="2:18" ht="14.25" customHeight="1" x14ac:dyDescent="0.25">
      <c r="B29" s="57" t="s">
        <v>56</v>
      </c>
      <c r="C29" s="157" t="s">
        <v>22</v>
      </c>
      <c r="D29" s="164">
        <f>nama_10_gdp_all!X78*100</f>
        <v>2.8937393642278759</v>
      </c>
      <c r="E29" s="164">
        <f>env_ac_mfa!X35*100</f>
        <v>3.4337399025199056</v>
      </c>
      <c r="F29" s="166"/>
      <c r="G29" s="31"/>
      <c r="M29" s="12"/>
    </row>
    <row r="30" spans="2:18" ht="14.25" customHeight="1" x14ac:dyDescent="0.25">
      <c r="B30" s="57" t="s">
        <v>57</v>
      </c>
      <c r="C30" s="157" t="s">
        <v>23</v>
      </c>
      <c r="D30" s="164">
        <f>nama_10_gdp_all!X79*100</f>
        <v>1.7786687765758875</v>
      </c>
      <c r="E30" s="164">
        <f>env_ac_mfa!X36*100</f>
        <v>-1.5417265697831195</v>
      </c>
      <c r="F30" s="166"/>
      <c r="G30" s="31"/>
      <c r="M30" s="12"/>
    </row>
    <row r="31" spans="2:18" ht="14.25" customHeight="1" x14ac:dyDescent="0.25">
      <c r="B31" s="57" t="s">
        <v>71</v>
      </c>
      <c r="C31" s="157" t="s">
        <v>24</v>
      </c>
      <c r="D31" s="164">
        <f>nama_10_gdp_all!X80*100</f>
        <v>2.8642996595635606</v>
      </c>
      <c r="E31" s="164">
        <f>env_ac_mfa!X37*100</f>
        <v>1.3896349582301335</v>
      </c>
      <c r="F31" s="166"/>
      <c r="G31" s="31"/>
    </row>
    <row r="32" spans="2:18" ht="14.25" customHeight="1" x14ac:dyDescent="0.25">
      <c r="B32" s="57" t="s">
        <v>58</v>
      </c>
      <c r="C32" s="158" t="s">
        <v>25</v>
      </c>
      <c r="D32" s="164">
        <f>nama_10_gdp_all!X81*100</f>
        <v>1.1807828366564908</v>
      </c>
      <c r="E32" s="164">
        <f>env_ac_mfa!X38*100</f>
        <v>0.23271788674803631</v>
      </c>
      <c r="F32" s="166"/>
      <c r="G32" s="31"/>
      <c r="I32" s="25"/>
    </row>
    <row r="33" spans="1:240" s="19" customFormat="1" ht="14.25" customHeight="1" thickBot="1" x14ac:dyDescent="0.3">
      <c r="A33" s="18"/>
      <c r="B33" s="58" t="s">
        <v>59</v>
      </c>
      <c r="C33" s="157" t="s">
        <v>26</v>
      </c>
      <c r="D33" s="164">
        <f>nama_10_gdp_all!X82*100</f>
        <v>1.7804461509959009</v>
      </c>
      <c r="E33" s="164">
        <f>env_ac_mfa!X39*100</f>
        <v>1.5097158700018682</v>
      </c>
      <c r="F33" s="166"/>
      <c r="G33" s="31"/>
      <c r="H33" s="12"/>
      <c r="I33" s="12"/>
      <c r="J33" s="12"/>
      <c r="K33" s="12"/>
      <c r="L33" s="12"/>
      <c r="M33" s="12"/>
      <c r="N33" s="12"/>
      <c r="O33" s="12"/>
      <c r="P33" s="12"/>
      <c r="Q33" s="187"/>
      <c r="R33" s="187"/>
      <c r="S33" s="12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</row>
    <row r="34" spans="1:240" ht="14.25" customHeight="1" x14ac:dyDescent="0.25">
      <c r="B34" s="57" t="s">
        <v>60</v>
      </c>
      <c r="C34" s="159" t="s">
        <v>27</v>
      </c>
      <c r="D34" s="165">
        <f>nama_10_gdp_all!X83*100</f>
        <v>1.5209844970846094</v>
      </c>
      <c r="E34" s="165">
        <f>env_ac_mfa!X40*100</f>
        <v>-1.6664723483642281</v>
      </c>
      <c r="F34" s="166"/>
      <c r="G34" s="31"/>
      <c r="J34" s="24"/>
      <c r="K34" s="24"/>
      <c r="L34" s="24"/>
      <c r="M34" s="24"/>
    </row>
    <row r="35" spans="1:240" ht="14.25" customHeight="1" x14ac:dyDescent="0.25">
      <c r="B35" s="54" t="s">
        <v>172</v>
      </c>
      <c r="C35" s="160" t="s">
        <v>180</v>
      </c>
      <c r="D35" s="166">
        <f>nama_10_gdp_all!X84*100</f>
        <v>1.4094471342593782</v>
      </c>
      <c r="E35" s="166">
        <f>env_ac_mfa!X41*100</f>
        <v>2.9203707246643984</v>
      </c>
      <c r="F35" s="167"/>
      <c r="G35" s="31"/>
      <c r="J35" s="13"/>
      <c r="K35" s="13"/>
      <c r="M35" s="12"/>
    </row>
    <row r="36" spans="1:240" ht="14.25" customHeight="1" x14ac:dyDescent="0.25">
      <c r="B36" s="54" t="s">
        <v>173</v>
      </c>
      <c r="C36" s="60" t="s">
        <v>181</v>
      </c>
      <c r="D36" s="168">
        <f>nama_10_gdp_all!X85*100</f>
        <v>1.5048219815462101</v>
      </c>
      <c r="E36" s="168">
        <f>env_ac_mfa!X42*100</f>
        <v>0.39661799628502392</v>
      </c>
      <c r="F36" s="173"/>
      <c r="G36" s="31"/>
      <c r="J36" s="23"/>
      <c r="K36" s="23"/>
      <c r="M36" s="18"/>
    </row>
    <row r="37" spans="1:240" ht="28.5" customHeight="1" x14ac:dyDescent="0.25">
      <c r="B37" s="54" t="s">
        <v>79</v>
      </c>
      <c r="C37" s="154" t="s">
        <v>183</v>
      </c>
      <c r="D37" s="166">
        <f>nama_10_gdp_all!X86*100</f>
        <v>2.1104885683943824</v>
      </c>
      <c r="E37" s="166">
        <f>env_ac_mfa!X43*100</f>
        <v>0.29211782671677206</v>
      </c>
      <c r="F37" s="167"/>
      <c r="G37" s="32"/>
      <c r="H37" s="18"/>
      <c r="I37" s="18"/>
      <c r="M37" s="14"/>
      <c r="N37" s="18"/>
      <c r="O37" s="18"/>
      <c r="P37" s="18"/>
      <c r="Q37" s="189"/>
      <c r="R37" s="189"/>
      <c r="S37" s="18"/>
    </row>
    <row r="38" spans="1:240" ht="14.25" customHeight="1" x14ac:dyDescent="0.25">
      <c r="B38" s="54" t="s">
        <v>97</v>
      </c>
      <c r="C38" s="161" t="s">
        <v>96</v>
      </c>
      <c r="D38" s="164">
        <f>nama_10_gdp_all!X87*100</f>
        <v>2.9665725348951963</v>
      </c>
      <c r="E38" s="164" t="s">
        <v>82</v>
      </c>
      <c r="F38" s="166"/>
      <c r="G38" s="33"/>
      <c r="H38" s="14"/>
      <c r="I38" s="18"/>
      <c r="M38" s="14"/>
    </row>
    <row r="39" spans="1:240" ht="14.25" customHeight="1" x14ac:dyDescent="0.25">
      <c r="B39" s="54" t="s">
        <v>80</v>
      </c>
      <c r="C39" s="161" t="s">
        <v>88</v>
      </c>
      <c r="D39" s="164">
        <f>nama_10_gdp_all!X88*100</f>
        <v>2.6130189929235144</v>
      </c>
      <c r="E39" s="164">
        <f>env_ac_mfa!X45*100</f>
        <v>1.237130396195057</v>
      </c>
      <c r="F39" s="166"/>
      <c r="G39" s="18"/>
      <c r="H39" s="14"/>
    </row>
    <row r="40" spans="1:240" ht="14.25" customHeight="1" x14ac:dyDescent="0.25">
      <c r="B40" s="54" t="s">
        <v>81</v>
      </c>
      <c r="C40" s="161" t="s">
        <v>89</v>
      </c>
      <c r="D40" s="164">
        <f>nama_10_gdp_all!X89*100</f>
        <v>3.3414782138835699</v>
      </c>
      <c r="E40" s="164">
        <f>env_ac_mfa!X46*100</f>
        <v>2.4812464413546134</v>
      </c>
      <c r="F40" s="166"/>
      <c r="G40" s="18"/>
      <c r="H40" s="14"/>
    </row>
    <row r="41" spans="1:240" ht="14.25" customHeight="1" x14ac:dyDescent="0.25">
      <c r="B41" s="54" t="s">
        <v>95</v>
      </c>
      <c r="C41" s="59" t="s">
        <v>94</v>
      </c>
      <c r="D41" s="165">
        <v>3.5</v>
      </c>
      <c r="E41" s="165">
        <v>3.5</v>
      </c>
      <c r="F41" s="166"/>
      <c r="G41" s="18"/>
      <c r="H41" s="14"/>
    </row>
    <row r="42" spans="1:240" ht="100.75" customHeight="1" x14ac:dyDescent="0.25">
      <c r="G42" s="18"/>
      <c r="H42" s="14"/>
      <c r="I42" s="179" t="s">
        <v>176</v>
      </c>
      <c r="J42" s="179"/>
      <c r="K42" s="179"/>
    </row>
    <row r="43" spans="1:240" ht="15" customHeight="1" x14ac:dyDescent="0.25">
      <c r="C43" s="218" t="s">
        <v>176</v>
      </c>
      <c r="D43" s="218"/>
      <c r="E43" s="218"/>
      <c r="G43" s="18"/>
      <c r="H43" s="14"/>
      <c r="I43" s="218" t="s">
        <v>191</v>
      </c>
      <c r="J43" s="218"/>
      <c r="K43" s="25"/>
    </row>
    <row r="44" spans="1:240" ht="15" customHeight="1" x14ac:dyDescent="0.3">
      <c r="C44" s="218" t="s">
        <v>191</v>
      </c>
      <c r="D44" s="218"/>
      <c r="E44" s="25"/>
      <c r="F44" s="25"/>
      <c r="G44" s="18"/>
      <c r="H44" s="14"/>
      <c r="I44" s="215" t="s">
        <v>75</v>
      </c>
      <c r="J44" s="215"/>
      <c r="K44" s="215"/>
      <c r="L44" s="215"/>
    </row>
    <row r="45" spans="1:240" ht="15" customHeight="1" x14ac:dyDescent="0.3">
      <c r="C45" s="215" t="s">
        <v>75</v>
      </c>
      <c r="D45" s="215"/>
      <c r="E45" s="215"/>
      <c r="F45" s="137"/>
      <c r="G45" s="18"/>
      <c r="H45" s="14"/>
    </row>
    <row r="46" spans="1:240" ht="15" customHeight="1" x14ac:dyDescent="0.3">
      <c r="C46" s="43"/>
      <c r="H46" s="14"/>
    </row>
    <row r="47" spans="1:240" ht="15" customHeight="1" x14ac:dyDescent="0.25">
      <c r="C47" s="83"/>
      <c r="H47" s="14"/>
    </row>
    <row r="48" spans="1:240" ht="12" thickBot="1" x14ac:dyDescent="0.3">
      <c r="C48" s="82"/>
    </row>
    <row r="49" spans="3:17" ht="12" thickTop="1" x14ac:dyDescent="0.25">
      <c r="C49" s="82"/>
      <c r="H49" s="201" t="s">
        <v>179</v>
      </c>
      <c r="I49" s="202"/>
      <c r="J49" s="202"/>
      <c r="K49" s="202"/>
      <c r="L49" s="202"/>
      <c r="M49" s="202"/>
      <c r="N49" s="202"/>
      <c r="O49" s="202"/>
      <c r="P49" s="202"/>
      <c r="Q49" s="203"/>
    </row>
    <row r="50" spans="3:17" x14ac:dyDescent="0.25">
      <c r="C50" s="82"/>
      <c r="H50" s="204"/>
      <c r="I50" s="205"/>
      <c r="J50" s="205"/>
      <c r="K50" s="205"/>
      <c r="L50" s="205"/>
      <c r="M50" s="205"/>
      <c r="N50" s="205"/>
      <c r="O50" s="205"/>
      <c r="P50" s="205"/>
      <c r="Q50" s="206"/>
    </row>
    <row r="51" spans="3:17" x14ac:dyDescent="0.25">
      <c r="H51" s="204"/>
      <c r="I51" s="205"/>
      <c r="J51" s="205"/>
      <c r="K51" s="205"/>
      <c r="L51" s="205"/>
      <c r="M51" s="205"/>
      <c r="N51" s="205"/>
      <c r="O51" s="205"/>
      <c r="P51" s="205"/>
      <c r="Q51" s="206"/>
    </row>
    <row r="52" spans="3:17" x14ac:dyDescent="0.25">
      <c r="H52" s="204"/>
      <c r="I52" s="205"/>
      <c r="J52" s="205"/>
      <c r="K52" s="205"/>
      <c r="L52" s="205"/>
      <c r="M52" s="205"/>
      <c r="N52" s="205"/>
      <c r="O52" s="205"/>
      <c r="P52" s="205"/>
      <c r="Q52" s="206"/>
    </row>
    <row r="53" spans="3:17" x14ac:dyDescent="0.25">
      <c r="H53" s="204"/>
      <c r="I53" s="205"/>
      <c r="J53" s="205"/>
      <c r="K53" s="205"/>
      <c r="L53" s="205"/>
      <c r="M53" s="205"/>
      <c r="N53" s="205"/>
      <c r="O53" s="205"/>
      <c r="P53" s="205"/>
      <c r="Q53" s="206"/>
    </row>
    <row r="54" spans="3:17" x14ac:dyDescent="0.25">
      <c r="H54" s="204"/>
      <c r="I54" s="205"/>
      <c r="J54" s="205"/>
      <c r="K54" s="205"/>
      <c r="L54" s="205"/>
      <c r="M54" s="205"/>
      <c r="N54" s="205"/>
      <c r="O54" s="205"/>
      <c r="P54" s="205"/>
      <c r="Q54" s="206"/>
    </row>
    <row r="55" spans="3:17" ht="12" thickBot="1" x14ac:dyDescent="0.3">
      <c r="H55" s="207"/>
      <c r="I55" s="208"/>
      <c r="J55" s="208"/>
      <c r="K55" s="208"/>
      <c r="L55" s="208"/>
      <c r="M55" s="208"/>
      <c r="N55" s="208"/>
      <c r="O55" s="208"/>
      <c r="P55" s="208"/>
      <c r="Q55" s="209"/>
    </row>
    <row r="56" spans="3:17" ht="12" thickTop="1" x14ac:dyDescent="0.25"/>
  </sheetData>
  <mergeCells count="6">
    <mergeCell ref="H49:Q55"/>
    <mergeCell ref="C43:E43"/>
    <mergeCell ref="C45:E45"/>
    <mergeCell ref="I44:L44"/>
    <mergeCell ref="C44:D44"/>
    <mergeCell ref="I43:J43"/>
  </mergeCells>
  <pageMargins left="0.74803149606299213" right="0.74803149606299213" top="0.59055118110236227" bottom="0.59055118110236227" header="0.51181102362204722" footer="0.51181102362204722"/>
  <pageSetup paperSize="9" scale="74" fitToHeight="0" orientation="landscape" horizontalDpi="525" verticalDpi="52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9CCFF"/>
  </sheetPr>
  <dimension ref="A1:Z179"/>
  <sheetViews>
    <sheetView zoomScale="80" zoomScaleNormal="80" workbookViewId="0">
      <selection activeCell="B172" sqref="B172"/>
    </sheetView>
  </sheetViews>
  <sheetFormatPr defaultColWidth="9.1796875" defaultRowHeight="14" x14ac:dyDescent="0.3"/>
  <cols>
    <col min="1" max="1" width="15" style="95" customWidth="1"/>
    <col min="2" max="2" width="42.7265625" style="95" customWidth="1"/>
    <col min="3" max="21" width="11" style="95" customWidth="1"/>
    <col min="22" max="23" width="9.1796875" style="95"/>
    <col min="24" max="24" width="19.81640625" style="169" bestFit="1" customWidth="1"/>
    <col min="25" max="16384" width="9.1796875" style="95"/>
  </cols>
  <sheetData>
    <row r="1" spans="1:26" x14ac:dyDescent="0.3">
      <c r="A1" s="138" t="s">
        <v>133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6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6" x14ac:dyDescent="0.3">
      <c r="A3" s="138" t="s">
        <v>132</v>
      </c>
      <c r="B3" s="178">
        <v>43545.726122685184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6" x14ac:dyDescent="0.3">
      <c r="A4" s="138" t="s">
        <v>131</v>
      </c>
      <c r="B4" s="178">
        <v>43553.539289456021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1:26" x14ac:dyDescent="0.3">
      <c r="A5" s="138" t="s">
        <v>130</v>
      </c>
      <c r="B5" s="138" t="s">
        <v>129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6" x14ac:dyDescent="0.3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1:26" x14ac:dyDescent="0.3">
      <c r="A7" s="138" t="s">
        <v>126</v>
      </c>
      <c r="B7" s="138" t="s">
        <v>128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1:26" x14ac:dyDescent="0.3">
      <c r="A8" s="138" t="s">
        <v>124</v>
      </c>
      <c r="B8" s="138" t="s">
        <v>123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1:26" x14ac:dyDescent="0.3">
      <c r="A9" s="138" t="s">
        <v>122</v>
      </c>
      <c r="B9" s="138" t="s">
        <v>121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</row>
    <row r="10" spans="1:26" x14ac:dyDescent="0.3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</row>
    <row r="11" spans="1:26" x14ac:dyDescent="0.3">
      <c r="A11" s="140" t="s">
        <v>120</v>
      </c>
      <c r="B11" s="140" t="s">
        <v>119</v>
      </c>
      <c r="C11" s="141" t="s">
        <v>118</v>
      </c>
      <c r="D11" s="140" t="s">
        <v>117</v>
      </c>
      <c r="E11" s="140" t="s">
        <v>116</v>
      </c>
      <c r="F11" s="140" t="s">
        <v>115</v>
      </c>
      <c r="G11" s="140" t="s">
        <v>114</v>
      </c>
      <c r="H11" s="140" t="s">
        <v>113</v>
      </c>
      <c r="I11" s="140" t="s">
        <v>112</v>
      </c>
      <c r="J11" s="140" t="s">
        <v>111</v>
      </c>
      <c r="K11" s="140" t="s">
        <v>110</v>
      </c>
      <c r="L11" s="140" t="s">
        <v>109</v>
      </c>
      <c r="M11" s="140" t="s">
        <v>108</v>
      </c>
      <c r="N11" s="140" t="s">
        <v>107</v>
      </c>
      <c r="O11" s="140" t="s">
        <v>106</v>
      </c>
      <c r="P11" s="140" t="s">
        <v>105</v>
      </c>
      <c r="Q11" s="140" t="s">
        <v>104</v>
      </c>
      <c r="R11" s="140" t="s">
        <v>103</v>
      </c>
      <c r="S11" s="140" t="s">
        <v>102</v>
      </c>
      <c r="T11" s="140" t="s">
        <v>101</v>
      </c>
      <c r="U11" s="97" t="s">
        <v>100</v>
      </c>
      <c r="W11" s="136" t="s">
        <v>166</v>
      </c>
      <c r="X11" s="170" t="s">
        <v>163</v>
      </c>
      <c r="Y11" s="136" t="s">
        <v>164</v>
      </c>
      <c r="Z11" s="136" t="s">
        <v>165</v>
      </c>
    </row>
    <row r="12" spans="1:26" x14ac:dyDescent="0.3">
      <c r="A12" s="140" t="s">
        <v>67</v>
      </c>
      <c r="B12" s="140" t="s">
        <v>99</v>
      </c>
      <c r="C12" s="142">
        <v>7566462.1409999998</v>
      </c>
      <c r="D12" s="142">
        <v>7604141.074</v>
      </c>
      <c r="E12" s="142">
        <v>7505866.8629999999</v>
      </c>
      <c r="F12" s="142">
        <v>7474857.8959999997</v>
      </c>
      <c r="G12" s="142">
        <v>7849050.2029999997</v>
      </c>
      <c r="H12" s="142">
        <v>7915994.443</v>
      </c>
      <c r="I12" s="142">
        <v>8062805.3909999998</v>
      </c>
      <c r="J12" s="142">
        <v>8310978.1009999998</v>
      </c>
      <c r="K12" s="142">
        <v>8153888.199</v>
      </c>
      <c r="L12" s="142">
        <v>7177888.2350000003</v>
      </c>
      <c r="M12" s="142">
        <v>6951170.9230000004</v>
      </c>
      <c r="N12" s="142">
        <v>7283935.8329999996</v>
      </c>
      <c r="O12" s="142">
        <v>6738739.4960000003</v>
      </c>
      <c r="P12" s="142">
        <v>6601494.0209999997</v>
      </c>
      <c r="Q12" s="142">
        <v>6696786.4299999997</v>
      </c>
      <c r="R12" s="142">
        <v>6710831.6699999999</v>
      </c>
      <c r="S12" s="142">
        <v>6686590.6220000004</v>
      </c>
      <c r="T12" s="142">
        <v>6835931.1500000004</v>
      </c>
      <c r="U12" s="98" t="s">
        <v>82</v>
      </c>
      <c r="W12" s="131">
        <f>RATE(T$101-C$101,,-C12,T12)</f>
        <v>-5.9547241734154944E-3</v>
      </c>
      <c r="X12" s="171">
        <f t="shared" ref="X12:X40" si="0">((T12-C12)/T12)/(T$11-C$11)</f>
        <v>-6.2862557115271828E-3</v>
      </c>
      <c r="Y12" s="132" t="e">
        <f>AVERAGE(D54:T54)</f>
        <v>#DIV/0!</v>
      </c>
      <c r="Z12" s="134">
        <f>(T12-C12)^(1/(T$101-C$101))-1</f>
        <v>-3.2126866738108721</v>
      </c>
    </row>
    <row r="13" spans="1:26" x14ac:dyDescent="0.3">
      <c r="A13" s="140" t="s">
        <v>35</v>
      </c>
      <c r="B13" s="140" t="s">
        <v>2</v>
      </c>
      <c r="C13" s="142">
        <v>153034.625</v>
      </c>
      <c r="D13" s="142">
        <v>156417.82500000001</v>
      </c>
      <c r="E13" s="142">
        <v>153582.17499999999</v>
      </c>
      <c r="F13" s="142">
        <v>149645.86900000001</v>
      </c>
      <c r="G13" s="142">
        <v>153596.253</v>
      </c>
      <c r="H13" s="142">
        <v>155612.58100000001</v>
      </c>
      <c r="I13" s="142">
        <v>176506.94899999999</v>
      </c>
      <c r="J13" s="142">
        <v>179582.864</v>
      </c>
      <c r="K13" s="142">
        <v>180403.88399999999</v>
      </c>
      <c r="L13" s="142">
        <v>162665.239</v>
      </c>
      <c r="M13" s="142">
        <v>164266.35200000001</v>
      </c>
      <c r="N13" s="142">
        <v>174457.45600000001</v>
      </c>
      <c r="O13" s="142">
        <v>156247.23000000001</v>
      </c>
      <c r="P13" s="142">
        <v>151453.15299999999</v>
      </c>
      <c r="Q13" s="142">
        <v>147248.679</v>
      </c>
      <c r="R13" s="142">
        <v>145737.13800000001</v>
      </c>
      <c r="S13" s="142">
        <v>145671.51800000001</v>
      </c>
      <c r="T13" s="142">
        <v>153682.533</v>
      </c>
      <c r="U13" s="98" t="s">
        <v>82</v>
      </c>
      <c r="W13" s="131">
        <f t="shared" ref="W13:W47" si="1">RATE(T$101-C$101,,-C13,T13)</f>
        <v>2.4854839168859607E-4</v>
      </c>
      <c r="X13" s="171">
        <f t="shared" si="0"/>
        <v>2.4799327906781314E-4</v>
      </c>
      <c r="Y13" s="132" t="e">
        <f t="shared" ref="Y13:Y47" si="2">AVERAGE(D55:T55)</f>
        <v>#DIV/0!</v>
      </c>
      <c r="Z13" s="134">
        <f t="shared" ref="Z13:Z47" si="3">(T13-C13)^(1/(T$101-C$101))-1</f>
        <v>0.46346768708746455</v>
      </c>
    </row>
    <row r="14" spans="1:26" x14ac:dyDescent="0.3">
      <c r="A14" s="140" t="s">
        <v>36</v>
      </c>
      <c r="B14" s="140" t="s">
        <v>3</v>
      </c>
      <c r="C14" s="142">
        <v>100927.17200000001</v>
      </c>
      <c r="D14" s="142">
        <v>107808.111</v>
      </c>
      <c r="E14" s="142">
        <v>110045.27499999999</v>
      </c>
      <c r="F14" s="142">
        <v>111286.664</v>
      </c>
      <c r="G14" s="142">
        <v>124981.90300000001</v>
      </c>
      <c r="H14" s="142">
        <v>126668.077</v>
      </c>
      <c r="I14" s="142">
        <v>137622.66</v>
      </c>
      <c r="J14" s="142">
        <v>142139.76199999999</v>
      </c>
      <c r="K14" s="142">
        <v>153202.59400000001</v>
      </c>
      <c r="L14" s="142">
        <v>122414.245</v>
      </c>
      <c r="M14" s="142">
        <v>120746.21799999999</v>
      </c>
      <c r="N14" s="142">
        <v>133714.02900000001</v>
      </c>
      <c r="O14" s="142">
        <v>128521.334</v>
      </c>
      <c r="P14" s="142">
        <v>124052.417</v>
      </c>
      <c r="Q14" s="142">
        <v>136062.80100000001</v>
      </c>
      <c r="R14" s="142">
        <v>153004.78599999999</v>
      </c>
      <c r="S14" s="142">
        <v>134949.74100000001</v>
      </c>
      <c r="T14" s="142">
        <v>139071.19399999999</v>
      </c>
      <c r="U14" s="98" t="s">
        <v>82</v>
      </c>
      <c r="W14" s="131">
        <f t="shared" si="1"/>
        <v>1.9036983149949005E-2</v>
      </c>
      <c r="X14" s="171">
        <f t="shared" si="0"/>
        <v>1.6133937844813494E-2</v>
      </c>
      <c r="Y14" s="132" t="e">
        <f t="shared" si="2"/>
        <v>#DIV/0!</v>
      </c>
      <c r="Z14" s="134">
        <f t="shared" si="3"/>
        <v>0.85992604304090547</v>
      </c>
    </row>
    <row r="15" spans="1:26" x14ac:dyDescent="0.3">
      <c r="A15" s="140" t="s">
        <v>37</v>
      </c>
      <c r="B15" s="140" t="s">
        <v>182</v>
      </c>
      <c r="C15" s="142">
        <v>179888.63699999999</v>
      </c>
      <c r="D15" s="142">
        <v>181837.927</v>
      </c>
      <c r="E15" s="142">
        <v>173505.541</v>
      </c>
      <c r="F15" s="142">
        <v>178432.71100000001</v>
      </c>
      <c r="G15" s="142">
        <v>189432.242</v>
      </c>
      <c r="H15" s="142">
        <v>187909.253</v>
      </c>
      <c r="I15" s="142">
        <v>193820.87299999999</v>
      </c>
      <c r="J15" s="142">
        <v>196658.96</v>
      </c>
      <c r="K15" s="142">
        <v>193578.53200000001</v>
      </c>
      <c r="L15" s="142">
        <v>176691.21599999999</v>
      </c>
      <c r="M15" s="142">
        <v>167823.505</v>
      </c>
      <c r="N15" s="142">
        <v>177149.891</v>
      </c>
      <c r="O15" s="142">
        <v>157548.253</v>
      </c>
      <c r="P15" s="142">
        <v>155107.226</v>
      </c>
      <c r="Q15" s="142">
        <v>160383.69099999999</v>
      </c>
      <c r="R15" s="142">
        <v>167182.18</v>
      </c>
      <c r="S15" s="142">
        <v>164925.01999999999</v>
      </c>
      <c r="T15" s="142">
        <v>165956.47</v>
      </c>
      <c r="U15" s="98" t="s">
        <v>82</v>
      </c>
      <c r="W15" s="131">
        <f t="shared" si="1"/>
        <v>-4.7306837846095556E-3</v>
      </c>
      <c r="X15" s="171">
        <f t="shared" si="0"/>
        <v>-4.9382783045103145E-3</v>
      </c>
      <c r="Y15" s="132">
        <f t="shared" si="2"/>
        <v>14.63770588235294</v>
      </c>
      <c r="Z15" s="134">
        <f t="shared" si="3"/>
        <v>-2.7529349666843368</v>
      </c>
    </row>
    <row r="16" spans="1:26" x14ac:dyDescent="0.3">
      <c r="A16" s="140" t="s">
        <v>38</v>
      </c>
      <c r="B16" s="140" t="s">
        <v>4</v>
      </c>
      <c r="C16" s="142">
        <v>136672.34</v>
      </c>
      <c r="D16" s="142">
        <v>134080.19500000001</v>
      </c>
      <c r="E16" s="142">
        <v>128330.484</v>
      </c>
      <c r="F16" s="142">
        <v>131776.296</v>
      </c>
      <c r="G16" s="142">
        <v>138621.98199999999</v>
      </c>
      <c r="H16" s="142">
        <v>150446.47700000001</v>
      </c>
      <c r="I16" s="142">
        <v>160000.666</v>
      </c>
      <c r="J16" s="142">
        <v>155012.91800000001</v>
      </c>
      <c r="K16" s="142">
        <v>148435.83499999999</v>
      </c>
      <c r="L16" s="142">
        <v>124517.212</v>
      </c>
      <c r="M16" s="142">
        <v>116497.825</v>
      </c>
      <c r="N16" s="142">
        <v>129973.818</v>
      </c>
      <c r="O16" s="142">
        <v>130374.19899999999</v>
      </c>
      <c r="P16" s="142">
        <v>123122.27499999999</v>
      </c>
      <c r="Q16" s="142">
        <v>123754.943</v>
      </c>
      <c r="R16" s="142">
        <v>128174.91099999999</v>
      </c>
      <c r="S16" s="142">
        <v>136142.701</v>
      </c>
      <c r="T16" s="142">
        <v>139484.96299999999</v>
      </c>
      <c r="U16" s="98" t="s">
        <v>82</v>
      </c>
      <c r="W16" s="131">
        <f t="shared" si="1"/>
        <v>1.1989782576569538E-3</v>
      </c>
      <c r="X16" s="171">
        <f t="shared" si="0"/>
        <v>1.1861379764979071E-3</v>
      </c>
      <c r="Y16" s="132">
        <f t="shared" si="2"/>
        <v>14.739823529411765</v>
      </c>
      <c r="Z16" s="134">
        <f t="shared" si="3"/>
        <v>0.59547099448426311</v>
      </c>
    </row>
    <row r="17" spans="1:26" x14ac:dyDescent="0.3">
      <c r="A17" s="140" t="s">
        <v>39</v>
      </c>
      <c r="B17" s="140" t="s">
        <v>98</v>
      </c>
      <c r="C17" s="142">
        <v>1453983.0149999999</v>
      </c>
      <c r="D17" s="142">
        <v>1374284.2660000001</v>
      </c>
      <c r="E17" s="142">
        <v>1342013.5</v>
      </c>
      <c r="F17" s="142">
        <v>1326254.409</v>
      </c>
      <c r="G17" s="142">
        <v>1345223.65</v>
      </c>
      <c r="H17" s="142">
        <v>1302392.6950000001</v>
      </c>
      <c r="I17" s="142">
        <v>1336799.9809999999</v>
      </c>
      <c r="J17" s="142">
        <v>1337427.4990000001</v>
      </c>
      <c r="K17" s="142">
        <v>1328013.2169999999</v>
      </c>
      <c r="L17" s="142">
        <v>1264774.7209999999</v>
      </c>
      <c r="M17" s="142">
        <v>1266528.487</v>
      </c>
      <c r="N17" s="142">
        <v>1367929.986</v>
      </c>
      <c r="O17" s="142">
        <v>1322810.6399999999</v>
      </c>
      <c r="P17" s="142">
        <v>1313621.483</v>
      </c>
      <c r="Q17" s="142">
        <v>1362971.4140000001</v>
      </c>
      <c r="R17" s="142">
        <v>1278097.138</v>
      </c>
      <c r="S17" s="142">
        <v>1294338.8570000001</v>
      </c>
      <c r="T17" s="142">
        <v>1293397.551</v>
      </c>
      <c r="U17" s="98" t="s">
        <v>82</v>
      </c>
      <c r="W17" s="131">
        <f t="shared" si="1"/>
        <v>-6.8607206383635589E-3</v>
      </c>
      <c r="X17" s="171">
        <f t="shared" si="0"/>
        <v>-7.3034031627804419E-3</v>
      </c>
      <c r="Y17" s="132">
        <f t="shared" si="2"/>
        <v>17.430176470588236</v>
      </c>
      <c r="Z17" s="134">
        <f t="shared" si="3"/>
        <v>-3.0240349787826544</v>
      </c>
    </row>
    <row r="18" spans="1:26" x14ac:dyDescent="0.3">
      <c r="A18" s="140" t="s">
        <v>40</v>
      </c>
      <c r="B18" s="140" t="s">
        <v>6</v>
      </c>
      <c r="C18" s="142">
        <v>22834.795999999998</v>
      </c>
      <c r="D18" s="142">
        <v>21773.014999999999</v>
      </c>
      <c r="E18" s="142">
        <v>24994.937999999998</v>
      </c>
      <c r="F18" s="142">
        <v>31598.69</v>
      </c>
      <c r="G18" s="142">
        <v>29471.819</v>
      </c>
      <c r="H18" s="142">
        <v>28841.883000000002</v>
      </c>
      <c r="I18" s="142">
        <v>32048.48</v>
      </c>
      <c r="J18" s="142">
        <v>38896.983999999997</v>
      </c>
      <c r="K18" s="142">
        <v>35203.103000000003</v>
      </c>
      <c r="L18" s="142">
        <v>32923.046000000002</v>
      </c>
      <c r="M18" s="142">
        <v>33284.754999999997</v>
      </c>
      <c r="N18" s="142">
        <v>35692.245000000003</v>
      </c>
      <c r="O18" s="142">
        <v>35713.947</v>
      </c>
      <c r="P18" s="142">
        <v>37963.370000000003</v>
      </c>
      <c r="Q18" s="142">
        <v>37169.271000000001</v>
      </c>
      <c r="R18" s="142">
        <v>35525.911999999997</v>
      </c>
      <c r="S18" s="142">
        <v>35323.500999999997</v>
      </c>
      <c r="T18" s="142">
        <v>38832.277999999998</v>
      </c>
      <c r="U18" s="98" t="s">
        <v>82</v>
      </c>
      <c r="W18" s="131">
        <f t="shared" si="1"/>
        <v>3.1726189366267171E-2</v>
      </c>
      <c r="X18" s="171">
        <f t="shared" si="0"/>
        <v>2.4233148334516365E-2</v>
      </c>
      <c r="Y18" s="132">
        <f t="shared" si="2"/>
        <v>16.934411764705878</v>
      </c>
      <c r="Z18" s="134">
        <f t="shared" si="3"/>
        <v>0.76724659967553444</v>
      </c>
    </row>
    <row r="19" spans="1:26" x14ac:dyDescent="0.3">
      <c r="A19" s="140" t="s">
        <v>41</v>
      </c>
      <c r="B19" s="140" t="s">
        <v>7</v>
      </c>
      <c r="C19" s="142">
        <v>128244.344</v>
      </c>
      <c r="D19" s="142">
        <v>129563.849</v>
      </c>
      <c r="E19" s="142">
        <v>130881.671</v>
      </c>
      <c r="F19" s="142">
        <v>148180.41500000001</v>
      </c>
      <c r="G19" s="142">
        <v>161250.98699999999</v>
      </c>
      <c r="H19" s="142">
        <v>163281.67499999999</v>
      </c>
      <c r="I19" s="142">
        <v>175860.717</v>
      </c>
      <c r="J19" s="142">
        <v>181226.193</v>
      </c>
      <c r="K19" s="142">
        <v>159525.40299999999</v>
      </c>
      <c r="L19" s="142">
        <v>121820.59699999999</v>
      </c>
      <c r="M19" s="142">
        <v>104334.70699999999</v>
      </c>
      <c r="N19" s="142">
        <v>97906.648000000001</v>
      </c>
      <c r="O19" s="142">
        <v>90221.528999999995</v>
      </c>
      <c r="P19" s="142">
        <v>99872.267000000007</v>
      </c>
      <c r="Q19" s="142">
        <v>95726.414000000004</v>
      </c>
      <c r="R19" s="142">
        <v>96913.760999999999</v>
      </c>
      <c r="S19" s="142">
        <v>104406.005</v>
      </c>
      <c r="T19" s="142">
        <v>112766.27499999999</v>
      </c>
      <c r="U19" s="98" t="s">
        <v>82</v>
      </c>
      <c r="W19" s="131">
        <f t="shared" si="1"/>
        <v>-7.537337071584195E-3</v>
      </c>
      <c r="X19" s="171">
        <f t="shared" si="0"/>
        <v>-8.0739977183676929E-3</v>
      </c>
      <c r="Y19" s="132">
        <f t="shared" si="2"/>
        <v>24.478941176470588</v>
      </c>
      <c r="Z19" s="134">
        <f t="shared" si="3"/>
        <v>-2.7638186409472221</v>
      </c>
    </row>
    <row r="20" spans="1:26" x14ac:dyDescent="0.3">
      <c r="A20" s="140" t="s">
        <v>42</v>
      </c>
      <c r="B20" s="140" t="s">
        <v>8</v>
      </c>
      <c r="C20" s="142">
        <v>153320.54</v>
      </c>
      <c r="D20" s="142">
        <v>162800.49799999999</v>
      </c>
      <c r="E20" s="142">
        <v>167176.913</v>
      </c>
      <c r="F20" s="142">
        <v>183844.42600000001</v>
      </c>
      <c r="G20" s="142">
        <v>180533.00599999999</v>
      </c>
      <c r="H20" s="142">
        <v>180840.67300000001</v>
      </c>
      <c r="I20" s="142">
        <v>176922.12299999999</v>
      </c>
      <c r="J20" s="142">
        <v>245035.17600000001</v>
      </c>
      <c r="K20" s="142">
        <v>232666.929</v>
      </c>
      <c r="L20" s="142">
        <v>197595.54399999999</v>
      </c>
      <c r="M20" s="142">
        <v>176825.533</v>
      </c>
      <c r="N20" s="142">
        <v>159023.85999999999</v>
      </c>
      <c r="O20" s="142">
        <v>145446.24299999999</v>
      </c>
      <c r="P20" s="142">
        <v>134860.068</v>
      </c>
      <c r="Q20" s="142">
        <v>138771.948</v>
      </c>
      <c r="R20" s="142">
        <v>132067.5</v>
      </c>
      <c r="S20" s="142">
        <v>124105.83500000001</v>
      </c>
      <c r="T20" s="142">
        <v>128910.59</v>
      </c>
      <c r="U20" s="98" t="s">
        <v>82</v>
      </c>
      <c r="W20" s="131">
        <f t="shared" si="1"/>
        <v>-1.0148837626166534E-2</v>
      </c>
      <c r="X20" s="171">
        <f t="shared" si="0"/>
        <v>-1.1138568303540514E-2</v>
      </c>
      <c r="Y20" s="132">
        <f t="shared" si="2"/>
        <v>16.137058823529415</v>
      </c>
      <c r="Z20" s="134">
        <f t="shared" si="3"/>
        <v>-2.8117245527560621</v>
      </c>
    </row>
    <row r="21" spans="1:26" x14ac:dyDescent="0.3">
      <c r="A21" s="140" t="s">
        <v>43</v>
      </c>
      <c r="B21" s="140" t="s">
        <v>9</v>
      </c>
      <c r="C21" s="142">
        <v>689929.48899999994</v>
      </c>
      <c r="D21" s="142">
        <v>710364.52399999998</v>
      </c>
      <c r="E21" s="142">
        <v>773992.9</v>
      </c>
      <c r="F21" s="142">
        <v>817206.01899999997</v>
      </c>
      <c r="G21" s="142">
        <v>841248.02599999995</v>
      </c>
      <c r="H21" s="142">
        <v>868206.18599999999</v>
      </c>
      <c r="I21" s="142">
        <v>909727.00600000005</v>
      </c>
      <c r="J21" s="142">
        <v>931727.86499999999</v>
      </c>
      <c r="K21" s="142">
        <v>811939.81700000004</v>
      </c>
      <c r="L21" s="142">
        <v>662726.51699999999</v>
      </c>
      <c r="M21" s="142">
        <v>588651.00600000005</v>
      </c>
      <c r="N21" s="142">
        <v>519440.31699999998</v>
      </c>
      <c r="O21" s="142">
        <v>413268.64299999998</v>
      </c>
      <c r="P21" s="142">
        <v>388022.19500000001</v>
      </c>
      <c r="Q21" s="142">
        <v>391955.29399999999</v>
      </c>
      <c r="R21" s="142">
        <v>409766.71</v>
      </c>
      <c r="S21" s="142">
        <v>400553.429</v>
      </c>
      <c r="T21" s="142">
        <v>406372.05099999998</v>
      </c>
      <c r="U21" s="98" t="s">
        <v>82</v>
      </c>
      <c r="W21" s="131">
        <f t="shared" si="1"/>
        <v>-3.065673880729268E-2</v>
      </c>
      <c r="X21" s="171">
        <f t="shared" si="0"/>
        <v>-4.1045759060131928E-2</v>
      </c>
      <c r="Y21" s="132">
        <f t="shared" si="2"/>
        <v>24.875411764705877</v>
      </c>
      <c r="Z21" s="134">
        <f t="shared" si="3"/>
        <v>-3.0928764484295033</v>
      </c>
    </row>
    <row r="22" spans="1:26" x14ac:dyDescent="0.3">
      <c r="A22" s="140" t="s">
        <v>44</v>
      </c>
      <c r="B22" s="140" t="s">
        <v>10</v>
      </c>
      <c r="C22" s="142">
        <v>884109.15700000001</v>
      </c>
      <c r="D22" s="142">
        <v>850256.44900000002</v>
      </c>
      <c r="E22" s="142">
        <v>855346.05200000003</v>
      </c>
      <c r="F22" s="142">
        <v>803980.82499999995</v>
      </c>
      <c r="G22" s="142">
        <v>884634.20600000001</v>
      </c>
      <c r="H22" s="142">
        <v>857002.73499999999</v>
      </c>
      <c r="I22" s="142">
        <v>875982.22199999995</v>
      </c>
      <c r="J22" s="142">
        <v>911556.43500000006</v>
      </c>
      <c r="K22" s="142">
        <v>892511.875</v>
      </c>
      <c r="L22" s="142">
        <v>798542.995</v>
      </c>
      <c r="M22" s="142">
        <v>784290.10800000001</v>
      </c>
      <c r="N22" s="142">
        <v>807974.26500000001</v>
      </c>
      <c r="O22" s="142">
        <v>785111.92700000003</v>
      </c>
      <c r="P22" s="142">
        <v>786717.13399999996</v>
      </c>
      <c r="Q22" s="142">
        <v>777298.424</v>
      </c>
      <c r="R22" s="142">
        <v>740171.28500000003</v>
      </c>
      <c r="S22" s="142">
        <v>722013.23400000005</v>
      </c>
      <c r="T22" s="142">
        <v>755378.37899999996</v>
      </c>
      <c r="U22" s="98" t="s">
        <v>82</v>
      </c>
      <c r="W22" s="131">
        <f t="shared" si="1"/>
        <v>-9.2138632115421077E-3</v>
      </c>
      <c r="X22" s="171">
        <f t="shared" si="0"/>
        <v>-1.0024643167450728E-2</v>
      </c>
      <c r="Y22" s="132">
        <f t="shared" si="2"/>
        <v>29.384352941176477</v>
      </c>
      <c r="Z22" s="134">
        <f t="shared" si="3"/>
        <v>-2.9978807049142491</v>
      </c>
    </row>
    <row r="23" spans="1:26" x14ac:dyDescent="0.3">
      <c r="A23" s="140" t="s">
        <v>45</v>
      </c>
      <c r="B23" s="140" t="s">
        <v>31</v>
      </c>
      <c r="C23" s="142">
        <v>33577.298999999999</v>
      </c>
      <c r="D23" s="142">
        <v>40845.777000000002</v>
      </c>
      <c r="E23" s="142">
        <v>47391.892</v>
      </c>
      <c r="F23" s="142">
        <v>50310.34</v>
      </c>
      <c r="G23" s="142">
        <v>56839.023999999998</v>
      </c>
      <c r="H23" s="142">
        <v>55068.273999999998</v>
      </c>
      <c r="I23" s="142">
        <v>58338.896000000001</v>
      </c>
      <c r="J23" s="142">
        <v>58599.322</v>
      </c>
      <c r="K23" s="142">
        <v>67240.45</v>
      </c>
      <c r="L23" s="142">
        <v>52771.031000000003</v>
      </c>
      <c r="M23" s="142">
        <v>44612.964999999997</v>
      </c>
      <c r="N23" s="142">
        <v>44172.83</v>
      </c>
      <c r="O23" s="142">
        <v>40240.347999999998</v>
      </c>
      <c r="P23" s="142">
        <v>42337.712</v>
      </c>
      <c r="Q23" s="142">
        <v>38581.767</v>
      </c>
      <c r="R23" s="142">
        <v>40978.915000000001</v>
      </c>
      <c r="S23" s="142">
        <v>42255.29</v>
      </c>
      <c r="T23" s="142">
        <v>41118.021999999997</v>
      </c>
      <c r="U23" s="98" t="s">
        <v>82</v>
      </c>
      <c r="W23" s="131">
        <f t="shared" si="1"/>
        <v>1.1988725105050535E-2</v>
      </c>
      <c r="X23" s="171">
        <f t="shared" si="0"/>
        <v>1.0787774304329876E-2</v>
      </c>
      <c r="Y23" s="132">
        <f t="shared" si="2"/>
        <v>15.367294117647061</v>
      </c>
      <c r="Z23" s="134">
        <f t="shared" si="3"/>
        <v>0.69076448560839165</v>
      </c>
    </row>
    <row r="24" spans="1:26" x14ac:dyDescent="0.3">
      <c r="A24" s="140" t="s">
        <v>46</v>
      </c>
      <c r="B24" s="140" t="s">
        <v>11</v>
      </c>
      <c r="C24" s="142">
        <v>948419.61300000001</v>
      </c>
      <c r="D24" s="142">
        <v>924440.91500000004</v>
      </c>
      <c r="E24" s="142">
        <v>865101.42200000002</v>
      </c>
      <c r="F24" s="142">
        <v>779223.24800000002</v>
      </c>
      <c r="G24" s="142">
        <v>837364.10600000003</v>
      </c>
      <c r="H24" s="142">
        <v>864633.51800000004</v>
      </c>
      <c r="I24" s="142">
        <v>875337.424</v>
      </c>
      <c r="J24" s="142">
        <v>832045.54299999995</v>
      </c>
      <c r="K24" s="142">
        <v>805229.27800000005</v>
      </c>
      <c r="L24" s="142">
        <v>723926.18099999998</v>
      </c>
      <c r="M24" s="142">
        <v>681717.09499999997</v>
      </c>
      <c r="N24" s="142">
        <v>661007.14500000002</v>
      </c>
      <c r="O24" s="142">
        <v>564731.96499999997</v>
      </c>
      <c r="P24" s="142">
        <v>497682.15299999999</v>
      </c>
      <c r="Q24" s="142">
        <v>474853.29100000003</v>
      </c>
      <c r="R24" s="142">
        <v>505490.989</v>
      </c>
      <c r="S24" s="142">
        <v>493538.185</v>
      </c>
      <c r="T24" s="142">
        <v>493915.43199999997</v>
      </c>
      <c r="U24" s="98" t="s">
        <v>82</v>
      </c>
      <c r="W24" s="131">
        <f t="shared" si="1"/>
        <v>-3.7651276344891967E-2</v>
      </c>
      <c r="X24" s="171">
        <f t="shared" si="0"/>
        <v>-5.4129792929457472E-2</v>
      </c>
      <c r="Y24" s="132">
        <f t="shared" si="2"/>
        <v>14.322882352941178</v>
      </c>
      <c r="Z24" s="134">
        <f t="shared" si="3"/>
        <v>-3.1517724662062299</v>
      </c>
    </row>
    <row r="25" spans="1:26" x14ac:dyDescent="0.3">
      <c r="A25" s="140" t="s">
        <v>47</v>
      </c>
      <c r="B25" s="140" t="s">
        <v>12</v>
      </c>
      <c r="C25" s="142">
        <v>16874.923999999999</v>
      </c>
      <c r="D25" s="142">
        <v>16877.649000000001</v>
      </c>
      <c r="E25" s="142">
        <v>18314.893</v>
      </c>
      <c r="F25" s="142">
        <v>16115.736999999999</v>
      </c>
      <c r="G25" s="142">
        <v>18009.835999999999</v>
      </c>
      <c r="H25" s="142">
        <v>18394.502</v>
      </c>
      <c r="I25" s="142">
        <v>18198.807000000001</v>
      </c>
      <c r="J25" s="142">
        <v>20952.613000000001</v>
      </c>
      <c r="K25" s="142">
        <v>31545.958999999999</v>
      </c>
      <c r="L25" s="142">
        <v>24782.903999999999</v>
      </c>
      <c r="M25" s="142">
        <v>23084.559000000001</v>
      </c>
      <c r="N25" s="142">
        <v>22658.317999999999</v>
      </c>
      <c r="O25" s="142">
        <v>16628.670999999998</v>
      </c>
      <c r="P25" s="142">
        <v>12015.656999999999</v>
      </c>
      <c r="Q25" s="142">
        <v>11926.338</v>
      </c>
      <c r="R25" s="142">
        <v>11998.039000000001</v>
      </c>
      <c r="S25" s="142">
        <v>13343.075000000001</v>
      </c>
      <c r="T25" s="142">
        <v>15578.418</v>
      </c>
      <c r="U25" s="98" t="s">
        <v>82</v>
      </c>
      <c r="W25" s="131">
        <f t="shared" si="1"/>
        <v>-4.6914452298335548E-3</v>
      </c>
      <c r="X25" s="171">
        <f t="shared" si="0"/>
        <v>-4.8955586391076023E-3</v>
      </c>
      <c r="Y25" s="132">
        <f t="shared" si="2"/>
        <v>12.72270588235294</v>
      </c>
      <c r="Z25" s="134">
        <f t="shared" si="3"/>
        <v>-2.524419109147515</v>
      </c>
    </row>
    <row r="26" spans="1:26" x14ac:dyDescent="0.3">
      <c r="A26" s="140" t="s">
        <v>48</v>
      </c>
      <c r="B26" s="140" t="s">
        <v>13</v>
      </c>
      <c r="C26" s="142">
        <v>15273.912</v>
      </c>
      <c r="D26" s="142">
        <v>15917.626</v>
      </c>
      <c r="E26" s="142">
        <v>17648.319</v>
      </c>
      <c r="F26" s="142">
        <v>19253.404999999999</v>
      </c>
      <c r="G26" s="142">
        <v>21786.703000000001</v>
      </c>
      <c r="H26" s="142">
        <v>25058.978999999999</v>
      </c>
      <c r="I26" s="142">
        <v>28271.714</v>
      </c>
      <c r="J26" s="142">
        <v>32921.351999999999</v>
      </c>
      <c r="K26" s="142">
        <v>29453.62</v>
      </c>
      <c r="L26" s="142">
        <v>17470.773000000001</v>
      </c>
      <c r="M26" s="142">
        <v>19997.811000000002</v>
      </c>
      <c r="N26" s="142">
        <v>23065.885999999999</v>
      </c>
      <c r="O26" s="142">
        <v>23162.986000000001</v>
      </c>
      <c r="P26" s="142">
        <v>25045.293000000001</v>
      </c>
      <c r="Q26" s="142">
        <v>23923.075000000001</v>
      </c>
      <c r="R26" s="142">
        <v>25617.403999999999</v>
      </c>
      <c r="S26" s="142">
        <v>22675.84</v>
      </c>
      <c r="T26" s="142">
        <v>25330.791000000001</v>
      </c>
      <c r="U26" s="98" t="s">
        <v>82</v>
      </c>
      <c r="W26" s="131">
        <f t="shared" si="1"/>
        <v>3.0204492151843697E-2</v>
      </c>
      <c r="X26" s="171">
        <f t="shared" si="0"/>
        <v>2.335422994280198E-2</v>
      </c>
      <c r="Y26" s="132">
        <f t="shared" si="2"/>
        <v>11.301411764705882</v>
      </c>
      <c r="Z26" s="134">
        <f t="shared" si="3"/>
        <v>0.7196458391861511</v>
      </c>
    </row>
    <row r="27" spans="1:26" x14ac:dyDescent="0.3">
      <c r="A27" s="140" t="s">
        <v>49</v>
      </c>
      <c r="B27" s="140" t="s">
        <v>14</v>
      </c>
      <c r="C27" s="142">
        <v>29173.329000000002</v>
      </c>
      <c r="D27" s="142">
        <v>26193.593000000001</v>
      </c>
      <c r="E27" s="142">
        <v>31552.531999999999</v>
      </c>
      <c r="F27" s="142">
        <v>36990.243000000002</v>
      </c>
      <c r="G27" s="142">
        <v>39520.375999999997</v>
      </c>
      <c r="H27" s="142">
        <v>40898.601000000002</v>
      </c>
      <c r="I27" s="142">
        <v>41184.464999999997</v>
      </c>
      <c r="J27" s="142">
        <v>48734.73</v>
      </c>
      <c r="K27" s="142">
        <v>51778.445</v>
      </c>
      <c r="L27" s="142">
        <v>34909.462</v>
      </c>
      <c r="M27" s="142">
        <v>38462.841</v>
      </c>
      <c r="N27" s="142">
        <v>41725.529000000002</v>
      </c>
      <c r="O27" s="142">
        <v>38283.610999999997</v>
      </c>
      <c r="P27" s="142">
        <v>46343.288999999997</v>
      </c>
      <c r="Q27" s="142">
        <v>43503.411999999997</v>
      </c>
      <c r="R27" s="142">
        <v>43495.004000000001</v>
      </c>
      <c r="S27" s="142">
        <v>45034.548999999999</v>
      </c>
      <c r="T27" s="142">
        <v>50431.296999999999</v>
      </c>
      <c r="U27" s="98" t="s">
        <v>82</v>
      </c>
      <c r="W27" s="131">
        <f t="shared" si="1"/>
        <v>3.2721420503151036E-2</v>
      </c>
      <c r="X27" s="171">
        <f t="shared" si="0"/>
        <v>2.4795489711128244E-2</v>
      </c>
      <c r="Y27" s="132">
        <f t="shared" si="2"/>
        <v>11.909352941176472</v>
      </c>
      <c r="Z27" s="134">
        <f t="shared" si="3"/>
        <v>0.79704976026929986</v>
      </c>
    </row>
    <row r="28" spans="1:26" x14ac:dyDescent="0.3">
      <c r="A28" s="140" t="s">
        <v>50</v>
      </c>
      <c r="B28" s="140" t="s">
        <v>15</v>
      </c>
      <c r="C28" s="142">
        <v>11160.472</v>
      </c>
      <c r="D28" s="142">
        <v>10428.236999999999</v>
      </c>
      <c r="E28" s="142">
        <v>11205.512000000001</v>
      </c>
      <c r="F28" s="142">
        <v>11508.677</v>
      </c>
      <c r="G28" s="142">
        <v>12101.28</v>
      </c>
      <c r="H28" s="142">
        <v>11989.403</v>
      </c>
      <c r="I28" s="142">
        <v>13062.894</v>
      </c>
      <c r="J28" s="142">
        <v>12707.976000000001</v>
      </c>
      <c r="K28" s="142">
        <v>11112.307000000001</v>
      </c>
      <c r="L28" s="142">
        <v>10831.25</v>
      </c>
      <c r="M28" s="142">
        <v>10925.498</v>
      </c>
      <c r="N28" s="142">
        <v>10884.81</v>
      </c>
      <c r="O28" s="142">
        <v>10788.754000000001</v>
      </c>
      <c r="P28" s="142">
        <v>11303.359</v>
      </c>
      <c r="Q28" s="142">
        <v>11874.094999999999</v>
      </c>
      <c r="R28" s="142">
        <v>13646.727000000001</v>
      </c>
      <c r="S28" s="142">
        <v>13906.99</v>
      </c>
      <c r="T28" s="142">
        <v>13960.281999999999</v>
      </c>
      <c r="U28" s="98" t="s">
        <v>82</v>
      </c>
      <c r="W28" s="131">
        <f t="shared" si="1"/>
        <v>1.3254009902543532E-2</v>
      </c>
      <c r="X28" s="171">
        <f t="shared" si="0"/>
        <v>1.1797376720782068E-2</v>
      </c>
      <c r="Y28" s="132">
        <f t="shared" si="2"/>
        <v>23.167941176470588</v>
      </c>
      <c r="Z28" s="134">
        <f t="shared" si="3"/>
        <v>0.59504253271439178</v>
      </c>
    </row>
    <row r="29" spans="1:26" x14ac:dyDescent="0.3">
      <c r="A29" s="140" t="s">
        <v>51</v>
      </c>
      <c r="B29" s="140" t="s">
        <v>16</v>
      </c>
      <c r="C29" s="142">
        <v>120292.463</v>
      </c>
      <c r="D29" s="142">
        <v>136862.11300000001</v>
      </c>
      <c r="E29" s="142">
        <v>131554.20600000001</v>
      </c>
      <c r="F29" s="142">
        <v>133360.73499999999</v>
      </c>
      <c r="G29" s="142">
        <v>157070.73300000001</v>
      </c>
      <c r="H29" s="142">
        <v>179211.897</v>
      </c>
      <c r="I29" s="142">
        <v>149808.617</v>
      </c>
      <c r="J29" s="142">
        <v>118830.993</v>
      </c>
      <c r="K29" s="142">
        <v>133294.26999999999</v>
      </c>
      <c r="L29" s="142">
        <v>107466.378</v>
      </c>
      <c r="M29" s="142">
        <v>98419.57</v>
      </c>
      <c r="N29" s="142">
        <v>98680.081000000006</v>
      </c>
      <c r="O29" s="142">
        <v>86221.150999999998</v>
      </c>
      <c r="P29" s="142">
        <v>98838.630999999994</v>
      </c>
      <c r="Q29" s="142">
        <v>127208.571</v>
      </c>
      <c r="R29" s="142">
        <v>124998.26</v>
      </c>
      <c r="S29" s="142">
        <v>119658.86199999999</v>
      </c>
      <c r="T29" s="142">
        <v>129344.633</v>
      </c>
      <c r="U29" s="98" t="s">
        <v>82</v>
      </c>
      <c r="W29" s="131">
        <f t="shared" si="1"/>
        <v>4.2770291031650138E-3</v>
      </c>
      <c r="X29" s="171">
        <f t="shared" si="0"/>
        <v>4.1167582750441141E-3</v>
      </c>
      <c r="Y29" s="132">
        <f t="shared" si="2"/>
        <v>11.012117647058822</v>
      </c>
      <c r="Z29" s="134">
        <f t="shared" si="3"/>
        <v>0.70903185974522875</v>
      </c>
    </row>
    <row r="30" spans="1:26" x14ac:dyDescent="0.3">
      <c r="A30" s="140" t="s">
        <v>52</v>
      </c>
      <c r="B30" s="140" t="s">
        <v>17</v>
      </c>
      <c r="C30" s="142">
        <v>3650.5</v>
      </c>
      <c r="D30" s="142">
        <v>3518.3609999999999</v>
      </c>
      <c r="E30" s="142">
        <v>3378.6979999999999</v>
      </c>
      <c r="F30" s="142">
        <v>4019.6379999999999</v>
      </c>
      <c r="G30" s="142">
        <v>4071.6460000000002</v>
      </c>
      <c r="H30" s="142">
        <v>3552.1030000000001</v>
      </c>
      <c r="I30" s="142">
        <v>4326.6689999999999</v>
      </c>
      <c r="J30" s="142">
        <v>3564.0279999999998</v>
      </c>
      <c r="K30" s="142">
        <v>3165.2550000000001</v>
      </c>
      <c r="L30" s="142">
        <v>3366.069</v>
      </c>
      <c r="M30" s="142">
        <v>2890.9769999999999</v>
      </c>
      <c r="N30" s="142">
        <v>3793.511</v>
      </c>
      <c r="O30" s="142">
        <v>4346.2420000000002</v>
      </c>
      <c r="P30" s="142">
        <v>3801.4290000000001</v>
      </c>
      <c r="Q30" s="142">
        <v>5176.1170000000002</v>
      </c>
      <c r="R30" s="142">
        <v>6089.4129999999996</v>
      </c>
      <c r="S30" s="142">
        <v>6252.27</v>
      </c>
      <c r="T30" s="142">
        <v>5525.0259999999998</v>
      </c>
      <c r="U30" s="98" t="s">
        <v>82</v>
      </c>
      <c r="W30" s="131">
        <f t="shared" si="1"/>
        <v>2.4677440740747739E-2</v>
      </c>
      <c r="X30" s="171">
        <f t="shared" si="0"/>
        <v>1.9957595727896599E-2</v>
      </c>
      <c r="Y30" s="132">
        <f t="shared" si="2"/>
        <v>13.204529411764709</v>
      </c>
      <c r="Z30" s="134">
        <f t="shared" si="3"/>
        <v>0.55784063389943306</v>
      </c>
    </row>
    <row r="31" spans="1:26" x14ac:dyDescent="0.3">
      <c r="A31" s="140" t="s">
        <v>53</v>
      </c>
      <c r="B31" s="140" t="s">
        <v>18</v>
      </c>
      <c r="C31" s="142">
        <v>199480.625</v>
      </c>
      <c r="D31" s="142">
        <v>197011.264</v>
      </c>
      <c r="E31" s="142">
        <v>177744.56200000001</v>
      </c>
      <c r="F31" s="142">
        <v>174609.49299999999</v>
      </c>
      <c r="G31" s="142">
        <v>184285.71900000001</v>
      </c>
      <c r="H31" s="142">
        <v>180743.80900000001</v>
      </c>
      <c r="I31" s="142">
        <v>183519.08300000001</v>
      </c>
      <c r="J31" s="142">
        <v>192365.24600000001</v>
      </c>
      <c r="K31" s="142">
        <v>203985.63099999999</v>
      </c>
      <c r="L31" s="142">
        <v>191084.64499999999</v>
      </c>
      <c r="M31" s="142">
        <v>190791.924</v>
      </c>
      <c r="N31" s="142">
        <v>186801.46400000001</v>
      </c>
      <c r="O31" s="142">
        <v>178567.29500000001</v>
      </c>
      <c r="P31" s="142">
        <v>169600.22899999999</v>
      </c>
      <c r="Q31" s="142">
        <v>174357.505</v>
      </c>
      <c r="R31" s="142">
        <v>187156.70699999999</v>
      </c>
      <c r="S31" s="142">
        <v>168068.64799999999</v>
      </c>
      <c r="T31" s="142">
        <v>159418.98199999999</v>
      </c>
      <c r="U31" s="98" t="s">
        <v>82</v>
      </c>
      <c r="W31" s="131">
        <f t="shared" si="1"/>
        <v>-1.3100564263791265E-2</v>
      </c>
      <c r="X31" s="171">
        <f t="shared" si="0"/>
        <v>-1.4782224837529815E-2</v>
      </c>
      <c r="Y31" s="132">
        <f t="shared" si="2"/>
        <v>23.605999999999998</v>
      </c>
      <c r="Z31" s="134">
        <f t="shared" si="3"/>
        <v>-2.8653002583655849</v>
      </c>
    </row>
    <row r="32" spans="1:26" x14ac:dyDescent="0.3">
      <c r="A32" s="140" t="s">
        <v>54</v>
      </c>
      <c r="B32" s="140" t="s">
        <v>19</v>
      </c>
      <c r="C32" s="142">
        <v>162088.54300000001</v>
      </c>
      <c r="D32" s="142">
        <v>157956.27499999999</v>
      </c>
      <c r="E32" s="142">
        <v>170124.55499999999</v>
      </c>
      <c r="F32" s="142">
        <v>160934.08199999999</v>
      </c>
      <c r="G32" s="142">
        <v>168948.807</v>
      </c>
      <c r="H32" s="142">
        <v>172939.58</v>
      </c>
      <c r="I32" s="142">
        <v>175870.87700000001</v>
      </c>
      <c r="J32" s="142">
        <v>177394.764</v>
      </c>
      <c r="K32" s="142">
        <v>169221.82500000001</v>
      </c>
      <c r="L32" s="142">
        <v>157923.704</v>
      </c>
      <c r="M32" s="142">
        <v>160619.19</v>
      </c>
      <c r="N32" s="142">
        <v>170314.48</v>
      </c>
      <c r="O32" s="142">
        <v>162365.79999999999</v>
      </c>
      <c r="P32" s="142">
        <v>159529.649</v>
      </c>
      <c r="Q32" s="142">
        <v>158664.35999999999</v>
      </c>
      <c r="R32" s="142">
        <v>157532.959</v>
      </c>
      <c r="S32" s="142">
        <v>165753.26699999999</v>
      </c>
      <c r="T32" s="142">
        <v>182360.78400000001</v>
      </c>
      <c r="U32" s="98" t="s">
        <v>82</v>
      </c>
      <c r="W32" s="131">
        <f t="shared" si="1"/>
        <v>6.9561001021276898E-3</v>
      </c>
      <c r="X32" s="171">
        <f t="shared" si="0"/>
        <v>6.5391513380743237E-3</v>
      </c>
      <c r="Y32" s="132">
        <f t="shared" si="2"/>
        <v>12.527705882352944</v>
      </c>
      <c r="Z32" s="134">
        <f t="shared" si="3"/>
        <v>0.7920377845510056</v>
      </c>
    </row>
    <row r="33" spans="1:26" x14ac:dyDescent="0.3">
      <c r="A33" s="140" t="s">
        <v>70</v>
      </c>
      <c r="B33" s="140" t="s">
        <v>20</v>
      </c>
      <c r="C33" s="142">
        <v>539229.897</v>
      </c>
      <c r="D33" s="142">
        <v>518467.59499999997</v>
      </c>
      <c r="E33" s="142">
        <v>494776.60499999998</v>
      </c>
      <c r="F33" s="142">
        <v>509765.98300000001</v>
      </c>
      <c r="G33" s="142">
        <v>543130.67099999997</v>
      </c>
      <c r="H33" s="142">
        <v>551532.58200000005</v>
      </c>
      <c r="I33" s="142">
        <v>563044.54500000004</v>
      </c>
      <c r="J33" s="142">
        <v>628635.06799999997</v>
      </c>
      <c r="K33" s="142">
        <v>643543.15500000003</v>
      </c>
      <c r="L33" s="142">
        <v>617952.83799999999</v>
      </c>
      <c r="M33" s="142">
        <v>644835.02500000002</v>
      </c>
      <c r="N33" s="142">
        <v>797870.78399999999</v>
      </c>
      <c r="O33" s="142">
        <v>695354.23899999994</v>
      </c>
      <c r="P33" s="142">
        <v>657020.68900000001</v>
      </c>
      <c r="Q33" s="142">
        <v>654385.39199999999</v>
      </c>
      <c r="R33" s="142">
        <v>643165.34299999999</v>
      </c>
      <c r="S33" s="142">
        <v>671893.69499999995</v>
      </c>
      <c r="T33" s="142">
        <v>712337.16700000002</v>
      </c>
      <c r="U33" s="98" t="s">
        <v>82</v>
      </c>
      <c r="W33" s="131">
        <f t="shared" si="1"/>
        <v>1.651185867742214E-2</v>
      </c>
      <c r="X33" s="171">
        <f t="shared" si="0"/>
        <v>1.4294888797000388E-2</v>
      </c>
      <c r="Y33" s="132">
        <f t="shared" si="2"/>
        <v>9.9019411764705882</v>
      </c>
      <c r="Z33" s="134">
        <f t="shared" si="3"/>
        <v>1.0329944571097611</v>
      </c>
    </row>
    <row r="34" spans="1:26" x14ac:dyDescent="0.3">
      <c r="A34" s="140" t="s">
        <v>55</v>
      </c>
      <c r="B34" s="140" t="s">
        <v>21</v>
      </c>
      <c r="C34" s="142">
        <v>200609.49799999999</v>
      </c>
      <c r="D34" s="142">
        <v>210861.59099999999</v>
      </c>
      <c r="E34" s="142">
        <v>204518.70800000001</v>
      </c>
      <c r="F34" s="142">
        <v>180813.076</v>
      </c>
      <c r="G34" s="142">
        <v>196875.66699999999</v>
      </c>
      <c r="H34" s="142">
        <v>196017.59899999999</v>
      </c>
      <c r="I34" s="142">
        <v>215169.375</v>
      </c>
      <c r="J34" s="142">
        <v>223456.28899999999</v>
      </c>
      <c r="K34" s="142">
        <v>234163.967</v>
      </c>
      <c r="L34" s="142">
        <v>210986.63500000001</v>
      </c>
      <c r="M34" s="142">
        <v>196395.30900000001</v>
      </c>
      <c r="N34" s="142">
        <v>182217.851</v>
      </c>
      <c r="O34" s="142">
        <v>167264.66699999999</v>
      </c>
      <c r="P34" s="142">
        <v>145900.31</v>
      </c>
      <c r="Q34" s="142">
        <v>154360.53</v>
      </c>
      <c r="R34" s="142">
        <v>155844.14199999999</v>
      </c>
      <c r="S34" s="142">
        <v>154206.353</v>
      </c>
      <c r="T34" s="142">
        <v>163725.79699999999</v>
      </c>
      <c r="U34" s="98" t="s">
        <v>82</v>
      </c>
      <c r="W34" s="131">
        <f t="shared" si="1"/>
        <v>-1.1879879932730901E-2</v>
      </c>
      <c r="X34" s="171">
        <f t="shared" si="0"/>
        <v>-1.3251604269718322E-2</v>
      </c>
      <c r="Y34" s="132">
        <f t="shared" si="2"/>
        <v>11.021176470588234</v>
      </c>
      <c r="Z34" s="134">
        <f t="shared" si="3"/>
        <v>-2.8562536605787607</v>
      </c>
    </row>
    <row r="35" spans="1:26" x14ac:dyDescent="0.3">
      <c r="A35" s="140" t="s">
        <v>56</v>
      </c>
      <c r="B35" s="140" t="s">
        <v>22</v>
      </c>
      <c r="C35" s="142">
        <v>172825.201</v>
      </c>
      <c r="D35" s="142">
        <v>274517.02299999999</v>
      </c>
      <c r="E35" s="142">
        <v>263103.91499999998</v>
      </c>
      <c r="F35" s="142">
        <v>286364.99699999997</v>
      </c>
      <c r="G35" s="142">
        <v>306073.36800000002</v>
      </c>
      <c r="H35" s="142">
        <v>334999.27799999999</v>
      </c>
      <c r="I35" s="142">
        <v>360508.37</v>
      </c>
      <c r="J35" s="142">
        <v>428687.39799999999</v>
      </c>
      <c r="K35" s="142">
        <v>456237.57400000002</v>
      </c>
      <c r="L35" s="142">
        <v>354588.16600000003</v>
      </c>
      <c r="M35" s="142">
        <v>276384.48700000002</v>
      </c>
      <c r="N35" s="142">
        <v>383659.57799999998</v>
      </c>
      <c r="O35" s="142">
        <v>361204.076</v>
      </c>
      <c r="P35" s="142">
        <v>359952.217</v>
      </c>
      <c r="Q35" s="142">
        <v>374234.424</v>
      </c>
      <c r="R35" s="142">
        <v>446029.18900000001</v>
      </c>
      <c r="S35" s="142">
        <v>451260.185</v>
      </c>
      <c r="T35" s="142">
        <v>415181.49800000002</v>
      </c>
      <c r="U35" s="98" t="s">
        <v>82</v>
      </c>
      <c r="W35" s="131">
        <f t="shared" si="1"/>
        <v>5.2907099813805127E-2</v>
      </c>
      <c r="X35" s="171">
        <f t="shared" si="0"/>
        <v>3.4337399025199056E-2</v>
      </c>
      <c r="Y35" s="132">
        <f t="shared" si="2"/>
        <v>19.893235294117641</v>
      </c>
      <c r="Z35" s="134">
        <f t="shared" si="3"/>
        <v>1.0736363934666651</v>
      </c>
    </row>
    <row r="36" spans="1:26" x14ac:dyDescent="0.3">
      <c r="A36" s="140" t="s">
        <v>57</v>
      </c>
      <c r="B36" s="140" t="s">
        <v>23</v>
      </c>
      <c r="C36" s="142">
        <v>34179.508000000002</v>
      </c>
      <c r="D36" s="142">
        <v>33597.578999999998</v>
      </c>
      <c r="E36" s="142">
        <v>34859.841</v>
      </c>
      <c r="F36" s="142">
        <v>37711.487999999998</v>
      </c>
      <c r="G36" s="142">
        <v>38117.688999999998</v>
      </c>
      <c r="H36" s="142">
        <v>36955.031999999999</v>
      </c>
      <c r="I36" s="142">
        <v>43112.464999999997</v>
      </c>
      <c r="J36" s="142">
        <v>47729.855000000003</v>
      </c>
      <c r="K36" s="142">
        <v>41997.525000000001</v>
      </c>
      <c r="L36" s="142">
        <v>34708.985000000001</v>
      </c>
      <c r="M36" s="142">
        <v>32805.591</v>
      </c>
      <c r="N36" s="142">
        <v>29539.366999999998</v>
      </c>
      <c r="O36" s="142">
        <v>25654.592000000001</v>
      </c>
      <c r="P36" s="142">
        <v>25158.615000000002</v>
      </c>
      <c r="Q36" s="142">
        <v>27060.595000000001</v>
      </c>
      <c r="R36" s="142">
        <v>27455.469000000001</v>
      </c>
      <c r="S36" s="142">
        <v>26500.935000000001</v>
      </c>
      <c r="T36" s="142">
        <v>27081.597000000002</v>
      </c>
      <c r="U36" s="98" t="s">
        <v>82</v>
      </c>
      <c r="W36" s="131">
        <f t="shared" si="1"/>
        <v>-1.3599147183710039E-2</v>
      </c>
      <c r="X36" s="171">
        <f t="shared" si="0"/>
        <v>-1.5417265697831195E-2</v>
      </c>
      <c r="Y36" s="132">
        <f t="shared" si="2"/>
        <v>16.287999999999997</v>
      </c>
      <c r="Z36" s="134">
        <f t="shared" si="3"/>
        <v>-2.6847563081155217</v>
      </c>
    </row>
    <row r="37" spans="1:26" x14ac:dyDescent="0.3">
      <c r="A37" s="140" t="s">
        <v>71</v>
      </c>
      <c r="B37" s="140" t="s">
        <v>24</v>
      </c>
      <c r="C37" s="142">
        <v>54272.847000000002</v>
      </c>
      <c r="D37" s="142">
        <v>57926.896999999997</v>
      </c>
      <c r="E37" s="142">
        <v>60462.618999999999</v>
      </c>
      <c r="F37" s="142">
        <v>58982.722999999998</v>
      </c>
      <c r="G37" s="142">
        <v>68728.326000000001</v>
      </c>
      <c r="H37" s="142">
        <v>74988.997000000003</v>
      </c>
      <c r="I37" s="142">
        <v>74304.201000000001</v>
      </c>
      <c r="J37" s="142">
        <v>75367.729000000007</v>
      </c>
      <c r="K37" s="142">
        <v>82992.796000000002</v>
      </c>
      <c r="L37" s="142">
        <v>73147.945999999996</v>
      </c>
      <c r="M37" s="142">
        <v>71877.048999999999</v>
      </c>
      <c r="N37" s="142">
        <v>72635.501999999993</v>
      </c>
      <c r="O37" s="142">
        <v>64414.194000000003</v>
      </c>
      <c r="P37" s="142">
        <v>61537.584000000003</v>
      </c>
      <c r="Q37" s="142">
        <v>68068.937000000005</v>
      </c>
      <c r="R37" s="142">
        <v>68615.006999999998</v>
      </c>
      <c r="S37" s="142">
        <v>72517.422000000006</v>
      </c>
      <c r="T37" s="142">
        <v>71059.888999999996</v>
      </c>
      <c r="U37" s="98" t="s">
        <v>82</v>
      </c>
      <c r="W37" s="131">
        <f t="shared" si="1"/>
        <v>1.5979204859439749E-2</v>
      </c>
      <c r="X37" s="171">
        <f t="shared" si="0"/>
        <v>1.3896349582301334E-2</v>
      </c>
      <c r="Y37" s="132">
        <f t="shared" si="2"/>
        <v>17.935352941176468</v>
      </c>
      <c r="Z37" s="134">
        <f t="shared" si="3"/>
        <v>0.77226186582210188</v>
      </c>
    </row>
    <row r="38" spans="1:26" x14ac:dyDescent="0.3">
      <c r="A38" s="140" t="s">
        <v>58</v>
      </c>
      <c r="B38" s="140" t="s">
        <v>25</v>
      </c>
      <c r="C38" s="142">
        <v>174592.375</v>
      </c>
      <c r="D38" s="142">
        <v>178225.98300000001</v>
      </c>
      <c r="E38" s="142">
        <v>178625.80499999999</v>
      </c>
      <c r="F38" s="142">
        <v>187018.90700000001</v>
      </c>
      <c r="G38" s="142">
        <v>188958.375</v>
      </c>
      <c r="H38" s="142">
        <v>192347.28599999999</v>
      </c>
      <c r="I38" s="142">
        <v>201107.17</v>
      </c>
      <c r="J38" s="142">
        <v>204935.82500000001</v>
      </c>
      <c r="K38" s="142">
        <v>207477.92600000001</v>
      </c>
      <c r="L38" s="142">
        <v>170999.88800000001</v>
      </c>
      <c r="M38" s="142">
        <v>184442.49</v>
      </c>
      <c r="N38" s="142">
        <v>186651.40900000001</v>
      </c>
      <c r="O38" s="142">
        <v>179110.546</v>
      </c>
      <c r="P38" s="142">
        <v>203129.00899999999</v>
      </c>
      <c r="Q38" s="142">
        <v>169435.29199999999</v>
      </c>
      <c r="R38" s="142">
        <v>167273.31099999999</v>
      </c>
      <c r="S38" s="142">
        <v>173161.36499999999</v>
      </c>
      <c r="T38" s="142">
        <v>181784.12599999999</v>
      </c>
      <c r="U38" s="98" t="s">
        <v>82</v>
      </c>
      <c r="W38" s="131">
        <f t="shared" si="1"/>
        <v>2.3772854488771865E-3</v>
      </c>
      <c r="X38" s="171">
        <f t="shared" si="0"/>
        <v>2.3271788674803632E-3</v>
      </c>
      <c r="Y38" s="132">
        <f t="shared" si="2"/>
        <v>17.591058823529416</v>
      </c>
      <c r="Z38" s="134">
        <f t="shared" si="3"/>
        <v>0.68605844976315722</v>
      </c>
    </row>
    <row r="39" spans="1:26" x14ac:dyDescent="0.3">
      <c r="A39" s="140" t="s">
        <v>59</v>
      </c>
      <c r="B39" s="140" t="s">
        <v>26</v>
      </c>
      <c r="C39" s="142">
        <v>179709.28899999999</v>
      </c>
      <c r="D39" s="142">
        <v>176803.47</v>
      </c>
      <c r="E39" s="142">
        <v>180084.478</v>
      </c>
      <c r="F39" s="142">
        <v>181784.696</v>
      </c>
      <c r="G39" s="142">
        <v>187618.79399999999</v>
      </c>
      <c r="H39" s="142">
        <v>203542.32699999999</v>
      </c>
      <c r="I39" s="142">
        <v>190729.717</v>
      </c>
      <c r="J39" s="142">
        <v>209422.429</v>
      </c>
      <c r="K39" s="142">
        <v>209410.26500000001</v>
      </c>
      <c r="L39" s="142">
        <v>182357.65</v>
      </c>
      <c r="M39" s="142">
        <v>206929.864</v>
      </c>
      <c r="N39" s="142">
        <v>218137.53899999999</v>
      </c>
      <c r="O39" s="142">
        <v>217341.891</v>
      </c>
      <c r="P39" s="142">
        <v>223787.06899999999</v>
      </c>
      <c r="Q39" s="142">
        <v>228754.71</v>
      </c>
      <c r="R39" s="142">
        <v>226515.1</v>
      </c>
      <c r="S39" s="142">
        <v>232398.60200000001</v>
      </c>
      <c r="T39" s="142">
        <v>241756.50700000001</v>
      </c>
      <c r="U39" s="98" t="s">
        <v>82</v>
      </c>
      <c r="W39" s="131">
        <f t="shared" si="1"/>
        <v>1.7599583070315526E-2</v>
      </c>
      <c r="X39" s="171">
        <f t="shared" si="0"/>
        <v>1.5097158700018683E-2</v>
      </c>
      <c r="Y39" s="132">
        <f t="shared" si="2"/>
        <v>16.540117647058825</v>
      </c>
      <c r="Z39" s="134">
        <f t="shared" si="3"/>
        <v>0.91392467694597235</v>
      </c>
    </row>
    <row r="40" spans="1:26" x14ac:dyDescent="0.3">
      <c r="A40" s="140" t="s">
        <v>60</v>
      </c>
      <c r="B40" s="140" t="s">
        <v>27</v>
      </c>
      <c r="C40" s="142">
        <v>738851.48499999999</v>
      </c>
      <c r="D40" s="142">
        <v>743283.61</v>
      </c>
      <c r="E40" s="142">
        <v>721976.14800000004</v>
      </c>
      <c r="F40" s="142">
        <v>723027.56499999994</v>
      </c>
      <c r="G40" s="142">
        <v>751966.84699999995</v>
      </c>
      <c r="H40" s="142">
        <v>732669.31</v>
      </c>
      <c r="I40" s="142">
        <v>724266.625</v>
      </c>
      <c r="J40" s="142">
        <v>718926.54799999995</v>
      </c>
      <c r="K40" s="142">
        <v>674934.38199999998</v>
      </c>
      <c r="L40" s="142">
        <v>591626.00100000005</v>
      </c>
      <c r="M40" s="142">
        <v>575354.77800000005</v>
      </c>
      <c r="N40" s="142">
        <v>581157.34100000001</v>
      </c>
      <c r="O40" s="142">
        <v>562268.05000000005</v>
      </c>
      <c r="P40" s="142">
        <v>569450.446</v>
      </c>
      <c r="Q40" s="142">
        <v>589987.973</v>
      </c>
      <c r="R40" s="142">
        <v>584134.56499999994</v>
      </c>
      <c r="S40" s="142">
        <v>571977.89300000004</v>
      </c>
      <c r="T40" s="142">
        <v>575743.25</v>
      </c>
      <c r="U40" s="98" t="s">
        <v>82</v>
      </c>
      <c r="W40" s="131">
        <f t="shared" si="1"/>
        <v>-1.4565535183334326E-2</v>
      </c>
      <c r="X40" s="171">
        <f t="shared" si="0"/>
        <v>-1.6664723483642282E-2</v>
      </c>
      <c r="Y40" s="132">
        <f t="shared" si="2"/>
        <v>12.841058823529414</v>
      </c>
      <c r="Z40" s="134">
        <f t="shared" si="3"/>
        <v>-3.0258917166237982</v>
      </c>
    </row>
    <row r="41" spans="1:26" x14ac:dyDescent="0.3">
      <c r="A41" s="140" t="s">
        <v>77</v>
      </c>
      <c r="B41" s="140" t="s">
        <v>86</v>
      </c>
      <c r="C41" s="142" t="s">
        <v>82</v>
      </c>
      <c r="D41" s="142" t="s">
        <v>82</v>
      </c>
      <c r="E41" s="142" t="s">
        <v>82</v>
      </c>
      <c r="F41" s="142" t="s">
        <v>82</v>
      </c>
      <c r="G41" s="142" t="s">
        <v>82</v>
      </c>
      <c r="H41" s="142" t="s">
        <v>82</v>
      </c>
      <c r="I41" s="142">
        <v>109680.93</v>
      </c>
      <c r="J41" s="142">
        <v>109441.11</v>
      </c>
      <c r="K41" s="142">
        <v>129535.88</v>
      </c>
      <c r="L41" s="142">
        <v>119845.52</v>
      </c>
      <c r="M41" s="142">
        <v>126873.51</v>
      </c>
      <c r="N41" s="142">
        <v>129530.23</v>
      </c>
      <c r="O41" s="142">
        <v>137393.88</v>
      </c>
      <c r="P41" s="142">
        <v>137726.87</v>
      </c>
      <c r="Q41" s="142">
        <v>134174.51999999999</v>
      </c>
      <c r="R41" s="142">
        <v>155558.17000000001</v>
      </c>
      <c r="S41" s="142">
        <v>154924.68</v>
      </c>
      <c r="T41" s="142">
        <v>142920.07</v>
      </c>
      <c r="U41" s="98" t="s">
        <v>82</v>
      </c>
      <c r="W41" s="131" t="e">
        <f t="shared" si="1"/>
        <v>#VALUE!</v>
      </c>
      <c r="X41" s="171">
        <f>((S41-I41)/S41)/(S$11-I$11)</f>
        <v>2.9203707246643985E-2</v>
      </c>
      <c r="Y41" s="132">
        <f t="shared" si="2"/>
        <v>34.76</v>
      </c>
      <c r="Z41" s="134" t="e">
        <f t="shared" si="3"/>
        <v>#VALUE!</v>
      </c>
    </row>
    <row r="42" spans="1:26" x14ac:dyDescent="0.3">
      <c r="A42" s="140" t="s">
        <v>78</v>
      </c>
      <c r="B42" s="140" t="s">
        <v>87</v>
      </c>
      <c r="C42" s="142">
        <v>90763.879000000001</v>
      </c>
      <c r="D42" s="142">
        <v>90809.279999999999</v>
      </c>
      <c r="E42" s="142">
        <v>88974.065000000002</v>
      </c>
      <c r="F42" s="142">
        <v>86691.133000000002</v>
      </c>
      <c r="G42" s="142">
        <v>91639.426999999996</v>
      </c>
      <c r="H42" s="142">
        <v>92857.721000000005</v>
      </c>
      <c r="I42" s="142">
        <v>95110.138999999996</v>
      </c>
      <c r="J42" s="142">
        <v>93731.725000000006</v>
      </c>
      <c r="K42" s="142">
        <v>95368.567999999999</v>
      </c>
      <c r="L42" s="142">
        <v>95502.157999999996</v>
      </c>
      <c r="M42" s="142">
        <v>98229.274000000005</v>
      </c>
      <c r="N42" s="142">
        <v>100347.628</v>
      </c>
      <c r="O42" s="142">
        <v>97607.014999999999</v>
      </c>
      <c r="P42" s="142">
        <v>100651.101</v>
      </c>
      <c r="Q42" s="142">
        <v>101727.459</v>
      </c>
      <c r="R42" s="142">
        <v>96505.236000000004</v>
      </c>
      <c r="S42" s="142">
        <v>98038.457999999999</v>
      </c>
      <c r="T42" s="142">
        <v>96878.982000000004</v>
      </c>
      <c r="U42" s="98" t="s">
        <v>82</v>
      </c>
      <c r="W42" s="131">
        <f t="shared" si="1"/>
        <v>3.8427287308467712E-3</v>
      </c>
      <c r="X42" s="171">
        <f>((R42-C42)/R42)/(R$11-C$11)</f>
        <v>3.966179962850239E-3</v>
      </c>
      <c r="Y42" s="132">
        <f t="shared" si="2"/>
        <v>22.083941176470585</v>
      </c>
      <c r="Z42" s="134">
        <f t="shared" si="3"/>
        <v>0.67005061576741243</v>
      </c>
    </row>
    <row r="43" spans="1:26" x14ac:dyDescent="0.3">
      <c r="A43" s="140" t="s">
        <v>79</v>
      </c>
      <c r="B43" s="140" t="s">
        <v>183</v>
      </c>
      <c r="C43" s="142" t="s">
        <v>82</v>
      </c>
      <c r="D43" s="142" t="s">
        <v>82</v>
      </c>
      <c r="E43" s="142" t="s">
        <v>82</v>
      </c>
      <c r="F43" s="142" t="s">
        <v>82</v>
      </c>
      <c r="G43" s="142" t="s">
        <v>82</v>
      </c>
      <c r="H43" s="142" t="s">
        <v>82</v>
      </c>
      <c r="I43" s="142" t="s">
        <v>82</v>
      </c>
      <c r="J43" s="142" t="s">
        <v>82</v>
      </c>
      <c r="K43" s="142" t="s">
        <v>82</v>
      </c>
      <c r="L43" s="142" t="s">
        <v>82</v>
      </c>
      <c r="M43" s="142">
        <v>18470.272000000001</v>
      </c>
      <c r="N43" s="142">
        <v>20321.396000000001</v>
      </c>
      <c r="O43" s="142">
        <v>19488.388999999999</v>
      </c>
      <c r="P43" s="142">
        <v>19008.099999999999</v>
      </c>
      <c r="Q43" s="142">
        <v>19189.444</v>
      </c>
      <c r="R43" s="142">
        <v>19234.508999999998</v>
      </c>
      <c r="S43" s="142">
        <v>18799.776999999998</v>
      </c>
      <c r="T43" s="142">
        <v>18358.042000000001</v>
      </c>
      <c r="U43" s="98" t="s">
        <v>82</v>
      </c>
      <c r="W43" s="131" t="e">
        <f t="shared" si="1"/>
        <v>#VALUE!</v>
      </c>
      <c r="X43" s="171">
        <f>((S43-M43)/S43)/(S$11-M$11)</f>
        <v>2.9211782671677206E-3</v>
      </c>
      <c r="Y43" s="132">
        <f t="shared" si="2"/>
        <v>10.421470588235294</v>
      </c>
      <c r="Z43" s="134" t="e">
        <f t="shared" si="3"/>
        <v>#VALUE!</v>
      </c>
    </row>
    <row r="44" spans="1:26" x14ac:dyDescent="0.3">
      <c r="A44" s="140" t="s">
        <v>97</v>
      </c>
      <c r="B44" s="140" t="s">
        <v>96</v>
      </c>
      <c r="C44" s="142" t="s">
        <v>82</v>
      </c>
      <c r="D44" s="142" t="s">
        <v>82</v>
      </c>
      <c r="E44" s="142" t="s">
        <v>82</v>
      </c>
      <c r="F44" s="142" t="s">
        <v>82</v>
      </c>
      <c r="G44" s="142" t="s">
        <v>82</v>
      </c>
      <c r="H44" s="142" t="s">
        <v>82</v>
      </c>
      <c r="I44" s="142" t="s">
        <v>82</v>
      </c>
      <c r="J44" s="142" t="s">
        <v>82</v>
      </c>
      <c r="K44" s="142" t="s">
        <v>82</v>
      </c>
      <c r="L44" s="142" t="s">
        <v>82</v>
      </c>
      <c r="M44" s="142">
        <v>20439.561000000002</v>
      </c>
      <c r="N44" s="142">
        <v>20767.933000000001</v>
      </c>
      <c r="O44" s="142">
        <v>20957.053</v>
      </c>
      <c r="P44" s="142">
        <v>23057.114000000001</v>
      </c>
      <c r="Q44" s="142">
        <v>22682.030999999999</v>
      </c>
      <c r="R44" s="142">
        <v>26127.296999999999</v>
      </c>
      <c r="S44" s="142">
        <v>28576.732</v>
      </c>
      <c r="T44" s="142" t="s">
        <v>82</v>
      </c>
      <c r="U44" s="98" t="s">
        <v>82</v>
      </c>
      <c r="W44" s="131" t="e">
        <f t="shared" si="1"/>
        <v>#VALUE!</v>
      </c>
      <c r="X44" s="171" t="e">
        <f>((T44-C44)/T44)/(T$11-C$11)</f>
        <v>#VALUE!</v>
      </c>
      <c r="Y44" s="132">
        <f t="shared" si="2"/>
        <v>26.510833333333334</v>
      </c>
      <c r="Z44" s="134" t="e">
        <f t="shared" si="3"/>
        <v>#VALUE!</v>
      </c>
    </row>
    <row r="45" spans="1:26" x14ac:dyDescent="0.3">
      <c r="A45" s="140" t="s">
        <v>80</v>
      </c>
      <c r="B45" s="140" t="s">
        <v>88</v>
      </c>
      <c r="C45" s="142" t="s">
        <v>82</v>
      </c>
      <c r="D45" s="142">
        <v>97356.966</v>
      </c>
      <c r="E45" s="142">
        <v>103674.693</v>
      </c>
      <c r="F45" s="142">
        <v>97035.337</v>
      </c>
      <c r="G45" s="142">
        <v>108831.71</v>
      </c>
      <c r="H45" s="142">
        <v>110033.908</v>
      </c>
      <c r="I45" s="142">
        <v>112754.38499999999</v>
      </c>
      <c r="J45" s="142">
        <v>107136.015</v>
      </c>
      <c r="K45" s="142">
        <v>114452.496</v>
      </c>
      <c r="L45" s="142">
        <v>104370.18700000001</v>
      </c>
      <c r="M45" s="142">
        <v>110775.83500000001</v>
      </c>
      <c r="N45" s="142">
        <v>111639.577</v>
      </c>
      <c r="O45" s="142">
        <v>100948.421</v>
      </c>
      <c r="P45" s="142">
        <v>109375.62300000001</v>
      </c>
      <c r="Q45" s="142">
        <v>103205.186</v>
      </c>
      <c r="R45" s="142">
        <v>109694.84299999999</v>
      </c>
      <c r="S45" s="142">
        <v>119539.94</v>
      </c>
      <c r="T45" s="142">
        <v>112554.71</v>
      </c>
      <c r="U45" s="98" t="s">
        <v>82</v>
      </c>
      <c r="W45" s="131" t="e">
        <f t="shared" si="1"/>
        <v>#VALUE!</v>
      </c>
      <c r="X45" s="171">
        <f>((S45-D45)/S45)/(S$11-D$11)</f>
        <v>1.237130396195057E-2</v>
      </c>
      <c r="Y45" s="132">
        <f t="shared" si="2"/>
        <v>12.266235294117644</v>
      </c>
      <c r="Z45" s="134" t="e">
        <f t="shared" si="3"/>
        <v>#VALUE!</v>
      </c>
    </row>
    <row r="46" spans="1:26" x14ac:dyDescent="0.3">
      <c r="A46" s="140" t="s">
        <v>81</v>
      </c>
      <c r="B46" s="140" t="s">
        <v>89</v>
      </c>
      <c r="C46" s="142">
        <v>630129.71600000001</v>
      </c>
      <c r="D46" s="142">
        <v>525698.67500000005</v>
      </c>
      <c r="E46" s="142">
        <v>542340.30599999998</v>
      </c>
      <c r="F46" s="142">
        <v>563770.14300000004</v>
      </c>
      <c r="G46" s="142">
        <v>590151.28599999996</v>
      </c>
      <c r="H46" s="142">
        <v>696866.20799999998</v>
      </c>
      <c r="I46" s="142">
        <v>796508.51199999999</v>
      </c>
      <c r="J46" s="142">
        <v>812823.80500000005</v>
      </c>
      <c r="K46" s="142">
        <v>807077.34699999995</v>
      </c>
      <c r="L46" s="142">
        <v>786764.26</v>
      </c>
      <c r="M46" s="142">
        <v>943684.01300000004</v>
      </c>
      <c r="N46" s="142">
        <v>998103.67200000002</v>
      </c>
      <c r="O46" s="142">
        <v>891674.01100000006</v>
      </c>
      <c r="P46" s="142">
        <v>894337.80200000003</v>
      </c>
      <c r="Q46" s="142">
        <v>932045.86300000001</v>
      </c>
      <c r="R46" s="142">
        <v>1003690.083</v>
      </c>
      <c r="S46" s="142">
        <v>1022564.9449999999</v>
      </c>
      <c r="T46" s="142" t="s">
        <v>82</v>
      </c>
      <c r="U46" s="98" t="s">
        <v>82</v>
      </c>
      <c r="W46" s="131" t="e">
        <f t="shared" si="1"/>
        <v>#VALUE!</v>
      </c>
      <c r="X46" s="171">
        <f>((R46-C46)/R46)/(R$11-C$11)</f>
        <v>2.4812464413546134E-2</v>
      </c>
      <c r="Y46" s="132">
        <f t="shared" si="2"/>
        <v>9.2522500000000001</v>
      </c>
      <c r="Z46" s="134" t="e">
        <f t="shared" si="3"/>
        <v>#VALUE!</v>
      </c>
    </row>
    <row r="47" spans="1:26" x14ac:dyDescent="0.3">
      <c r="A47" s="140" t="s">
        <v>95</v>
      </c>
      <c r="B47" s="140" t="s">
        <v>94</v>
      </c>
      <c r="C47" s="142" t="s">
        <v>82</v>
      </c>
      <c r="D47" s="142" t="s">
        <v>82</v>
      </c>
      <c r="E47" s="142" t="s">
        <v>82</v>
      </c>
      <c r="F47" s="142" t="s">
        <v>82</v>
      </c>
      <c r="G47" s="142" t="s">
        <v>82</v>
      </c>
      <c r="H47" s="142" t="s">
        <v>82</v>
      </c>
      <c r="I47" s="142" t="s">
        <v>82</v>
      </c>
      <c r="J47" s="142" t="s">
        <v>82</v>
      </c>
      <c r="K47" s="142" t="s">
        <v>82</v>
      </c>
      <c r="L47" s="142" t="s">
        <v>82</v>
      </c>
      <c r="M47" s="142" t="s">
        <v>82</v>
      </c>
      <c r="N47" s="142" t="s">
        <v>82</v>
      </c>
      <c r="O47" s="142" t="s">
        <v>82</v>
      </c>
      <c r="P47" s="142" t="s">
        <v>82</v>
      </c>
      <c r="Q47" s="142" t="s">
        <v>82</v>
      </c>
      <c r="R47" s="142">
        <v>35464.214</v>
      </c>
      <c r="S47" s="142" t="s">
        <v>82</v>
      </c>
      <c r="T47" s="142" t="s">
        <v>82</v>
      </c>
      <c r="U47" s="98" t="s">
        <v>82</v>
      </c>
      <c r="W47" s="131" t="e">
        <f t="shared" si="1"/>
        <v>#VALUE!</v>
      </c>
      <c r="X47" s="171" t="e">
        <f>((T47-C47)/T47)/(T$11-C$11)</f>
        <v>#VALUE!</v>
      </c>
      <c r="Y47" s="132">
        <f t="shared" si="2"/>
        <v>8.0304285714285708</v>
      </c>
      <c r="Z47" s="134" t="e">
        <f t="shared" si="3"/>
        <v>#VALUE!</v>
      </c>
    </row>
    <row r="48" spans="1:26" x14ac:dyDescent="0.3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</row>
    <row r="49" spans="1:21" x14ac:dyDescent="0.3">
      <c r="A49" s="138" t="s">
        <v>93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</row>
    <row r="50" spans="1:21" x14ac:dyDescent="0.3">
      <c r="A50" s="138" t="s">
        <v>82</v>
      </c>
      <c r="B50" s="138" t="s">
        <v>92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</row>
    <row r="51" spans="1:21" x14ac:dyDescent="0.3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</row>
    <row r="52" spans="1:21" x14ac:dyDescent="0.3">
      <c r="A52" s="138" t="s">
        <v>126</v>
      </c>
      <c r="B52" s="138" t="s">
        <v>127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</row>
    <row r="53" spans="1:21" x14ac:dyDescent="0.3">
      <c r="A53" s="138" t="s">
        <v>124</v>
      </c>
      <c r="B53" s="138" t="s">
        <v>123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</row>
    <row r="54" spans="1:21" x14ac:dyDescent="0.3">
      <c r="A54" s="138" t="s">
        <v>122</v>
      </c>
      <c r="B54" s="138" t="s">
        <v>121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</row>
    <row r="55" spans="1:21" x14ac:dyDescent="0.3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</row>
    <row r="56" spans="1:21" x14ac:dyDescent="0.3">
      <c r="A56" s="140" t="s">
        <v>120</v>
      </c>
      <c r="B56" s="140" t="s">
        <v>119</v>
      </c>
      <c r="C56" s="140" t="s">
        <v>118</v>
      </c>
      <c r="D56" s="140" t="s">
        <v>117</v>
      </c>
      <c r="E56" s="140" t="s">
        <v>116</v>
      </c>
      <c r="F56" s="140" t="s">
        <v>115</v>
      </c>
      <c r="G56" s="140" t="s">
        <v>114</v>
      </c>
      <c r="H56" s="140" t="s">
        <v>113</v>
      </c>
      <c r="I56" s="140" t="s">
        <v>112</v>
      </c>
      <c r="J56" s="140" t="s">
        <v>111</v>
      </c>
      <c r="K56" s="140" t="s">
        <v>110</v>
      </c>
      <c r="L56" s="140" t="s">
        <v>109</v>
      </c>
      <c r="M56" s="140" t="s">
        <v>108</v>
      </c>
      <c r="N56" s="140" t="s">
        <v>107</v>
      </c>
      <c r="O56" s="140" t="s">
        <v>106</v>
      </c>
      <c r="P56" s="140" t="s">
        <v>105</v>
      </c>
      <c r="Q56" s="140" t="s">
        <v>104</v>
      </c>
      <c r="R56" s="140" t="s">
        <v>103</v>
      </c>
      <c r="S56" s="140" t="s">
        <v>102</v>
      </c>
      <c r="T56" s="140" t="s">
        <v>101</v>
      </c>
      <c r="U56" s="97" t="s">
        <v>100</v>
      </c>
    </row>
    <row r="57" spans="1:21" x14ac:dyDescent="0.3">
      <c r="A57" s="140" t="s">
        <v>67</v>
      </c>
      <c r="B57" s="140" t="s">
        <v>99</v>
      </c>
      <c r="C57" s="143">
        <v>15.510999999999999</v>
      </c>
      <c r="D57" s="143">
        <v>15.563000000000001</v>
      </c>
      <c r="E57" s="143">
        <v>15.324</v>
      </c>
      <c r="F57" s="143">
        <v>15.204000000000001</v>
      </c>
      <c r="G57" s="143">
        <v>15.901999999999999</v>
      </c>
      <c r="H57" s="143">
        <v>15.975</v>
      </c>
      <c r="I57" s="143">
        <v>16.210999999999999</v>
      </c>
      <c r="J57" s="143">
        <v>16.645</v>
      </c>
      <c r="K57" s="143">
        <v>16.268999999999998</v>
      </c>
      <c r="L57" s="143">
        <v>14.279</v>
      </c>
      <c r="M57" s="143">
        <v>13.797000000000001</v>
      </c>
      <c r="N57" s="143">
        <v>14.465999999999999</v>
      </c>
      <c r="O57" s="143">
        <v>13.353999999999999</v>
      </c>
      <c r="P57" s="143">
        <v>13.044</v>
      </c>
      <c r="Q57" s="143">
        <v>13.191000000000001</v>
      </c>
      <c r="R57" s="143">
        <v>13.173999999999999</v>
      </c>
      <c r="S57" s="143">
        <v>13.087999999999999</v>
      </c>
      <c r="T57" s="143">
        <v>13.355</v>
      </c>
      <c r="U57" s="99" t="s">
        <v>82</v>
      </c>
    </row>
    <row r="58" spans="1:21" x14ac:dyDescent="0.3">
      <c r="A58" s="140" t="s">
        <v>35</v>
      </c>
      <c r="B58" s="140" t="s">
        <v>2</v>
      </c>
      <c r="C58" s="143">
        <v>14.928000000000001</v>
      </c>
      <c r="D58" s="143">
        <v>15.206</v>
      </c>
      <c r="E58" s="143">
        <v>14.864000000000001</v>
      </c>
      <c r="F58" s="143">
        <v>14.422000000000001</v>
      </c>
      <c r="G58" s="143">
        <v>14.739000000000001</v>
      </c>
      <c r="H58" s="143">
        <v>14.85</v>
      </c>
      <c r="I58" s="143">
        <v>16.734000000000002</v>
      </c>
      <c r="J58" s="143">
        <v>16.901</v>
      </c>
      <c r="K58" s="143">
        <v>16.844000000000001</v>
      </c>
      <c r="L58" s="143">
        <v>15.066000000000001</v>
      </c>
      <c r="M58" s="143">
        <v>15.076000000000001</v>
      </c>
      <c r="N58" s="143">
        <v>15.805</v>
      </c>
      <c r="O58" s="143">
        <v>14.068</v>
      </c>
      <c r="P58" s="143">
        <v>13.571999999999999</v>
      </c>
      <c r="Q58" s="143">
        <v>13.137</v>
      </c>
      <c r="R58" s="143">
        <v>12.927</v>
      </c>
      <c r="S58" s="143">
        <v>12.856</v>
      </c>
      <c r="T58" s="143">
        <v>13.51</v>
      </c>
      <c r="U58" s="99" t="s">
        <v>82</v>
      </c>
    </row>
    <row r="59" spans="1:21" x14ac:dyDescent="0.3">
      <c r="A59" s="140" t="s">
        <v>36</v>
      </c>
      <c r="B59" s="140" t="s">
        <v>3</v>
      </c>
      <c r="C59" s="143">
        <v>12.353</v>
      </c>
      <c r="D59" s="143">
        <v>13.461</v>
      </c>
      <c r="E59" s="143">
        <v>14.041</v>
      </c>
      <c r="F59" s="143">
        <v>14.313000000000001</v>
      </c>
      <c r="G59" s="143">
        <v>16.196000000000002</v>
      </c>
      <c r="H59" s="143">
        <v>16.539000000000001</v>
      </c>
      <c r="I59" s="143">
        <v>18.106000000000002</v>
      </c>
      <c r="J59" s="143">
        <v>18.838000000000001</v>
      </c>
      <c r="K59" s="143">
        <v>20.446999999999999</v>
      </c>
      <c r="L59" s="143">
        <v>16.443999999999999</v>
      </c>
      <c r="M59" s="143">
        <v>16.327000000000002</v>
      </c>
      <c r="N59" s="143">
        <v>18.196999999999999</v>
      </c>
      <c r="O59" s="143">
        <v>17.591000000000001</v>
      </c>
      <c r="P59" s="143">
        <v>17.074999999999999</v>
      </c>
      <c r="Q59" s="143">
        <v>18.835000000000001</v>
      </c>
      <c r="R59" s="143">
        <v>21.315999999999999</v>
      </c>
      <c r="S59" s="143">
        <v>18.933</v>
      </c>
      <c r="T59" s="143">
        <v>19.654</v>
      </c>
      <c r="U59" s="99" t="s">
        <v>82</v>
      </c>
    </row>
    <row r="60" spans="1:21" x14ac:dyDescent="0.3">
      <c r="A60" s="140" t="s">
        <v>37</v>
      </c>
      <c r="B60" s="140" t="s">
        <v>182</v>
      </c>
      <c r="C60" s="143">
        <v>17.541</v>
      </c>
      <c r="D60" s="143">
        <v>17.797999999999998</v>
      </c>
      <c r="E60" s="143">
        <v>17.015000000000001</v>
      </c>
      <c r="F60" s="143">
        <v>17.504000000000001</v>
      </c>
      <c r="G60" s="143">
        <v>18.577000000000002</v>
      </c>
      <c r="H60" s="143">
        <v>18.402000000000001</v>
      </c>
      <c r="I60" s="143">
        <v>18.93</v>
      </c>
      <c r="J60" s="143">
        <v>19.094999999999999</v>
      </c>
      <c r="K60" s="143">
        <v>18.640999999999998</v>
      </c>
      <c r="L60" s="143">
        <v>16.917999999999999</v>
      </c>
      <c r="M60" s="143">
        <v>16.021999999999998</v>
      </c>
      <c r="N60" s="143">
        <v>16.878</v>
      </c>
      <c r="O60" s="143">
        <v>14.989000000000001</v>
      </c>
      <c r="P60" s="143">
        <v>14.752000000000001</v>
      </c>
      <c r="Q60" s="143">
        <v>15.238</v>
      </c>
      <c r="R60" s="143">
        <v>15.853</v>
      </c>
      <c r="S60" s="143">
        <v>15.609</v>
      </c>
      <c r="T60" s="143">
        <v>15.664</v>
      </c>
      <c r="U60" s="99" t="s">
        <v>82</v>
      </c>
    </row>
    <row r="61" spans="1:21" x14ac:dyDescent="0.3">
      <c r="A61" s="140" t="s">
        <v>38</v>
      </c>
      <c r="B61" s="140" t="s">
        <v>4</v>
      </c>
      <c r="C61" s="143">
        <v>25.596</v>
      </c>
      <c r="D61" s="143">
        <v>25.021000000000001</v>
      </c>
      <c r="E61" s="143">
        <v>23.870999999999999</v>
      </c>
      <c r="F61" s="143">
        <v>24.446000000000002</v>
      </c>
      <c r="G61" s="143">
        <v>25.649000000000001</v>
      </c>
      <c r="H61" s="143">
        <v>27.760999999999999</v>
      </c>
      <c r="I61" s="143">
        <v>29.427</v>
      </c>
      <c r="J61" s="143">
        <v>28.382999999999999</v>
      </c>
      <c r="K61" s="143">
        <v>27.02</v>
      </c>
      <c r="L61" s="143">
        <v>22.545000000000002</v>
      </c>
      <c r="M61" s="143">
        <v>20.998999999999999</v>
      </c>
      <c r="N61" s="143">
        <v>23.332000000000001</v>
      </c>
      <c r="O61" s="143">
        <v>23.315999999999999</v>
      </c>
      <c r="P61" s="143">
        <v>21.928000000000001</v>
      </c>
      <c r="Q61" s="143">
        <v>21.928999999999998</v>
      </c>
      <c r="R61" s="143">
        <v>22.552</v>
      </c>
      <c r="S61" s="143">
        <v>23.768000000000001</v>
      </c>
      <c r="T61" s="143">
        <v>24.195</v>
      </c>
      <c r="U61" s="99" t="s">
        <v>82</v>
      </c>
    </row>
    <row r="62" spans="1:21" x14ac:dyDescent="0.3">
      <c r="A62" s="140" t="s">
        <v>39</v>
      </c>
      <c r="B62" s="140" t="s">
        <v>98</v>
      </c>
      <c r="C62" s="143">
        <v>17.686</v>
      </c>
      <c r="D62" s="143">
        <v>16.687999999999999</v>
      </c>
      <c r="E62" s="143">
        <v>16.268999999999998</v>
      </c>
      <c r="F62" s="143">
        <v>16.068999999999999</v>
      </c>
      <c r="G62" s="143">
        <v>16.303000000000001</v>
      </c>
      <c r="H62" s="143">
        <v>15.792</v>
      </c>
      <c r="I62" s="143">
        <v>16.228000000000002</v>
      </c>
      <c r="J62" s="143">
        <v>16.257000000000001</v>
      </c>
      <c r="K62" s="143">
        <v>16.173999999999999</v>
      </c>
      <c r="L62" s="143">
        <v>15.442</v>
      </c>
      <c r="M62" s="143">
        <v>15.488</v>
      </c>
      <c r="N62" s="143">
        <v>17.041</v>
      </c>
      <c r="O62" s="143">
        <v>16.448</v>
      </c>
      <c r="P62" s="143">
        <v>16.289000000000001</v>
      </c>
      <c r="Q62" s="143">
        <v>16.829999999999998</v>
      </c>
      <c r="R62" s="143">
        <v>15.646000000000001</v>
      </c>
      <c r="S62" s="143">
        <v>15.718</v>
      </c>
      <c r="T62" s="143">
        <v>15.648</v>
      </c>
      <c r="U62" s="99" t="s">
        <v>82</v>
      </c>
    </row>
    <row r="63" spans="1:21" x14ac:dyDescent="0.3">
      <c r="A63" s="140" t="s">
        <v>40</v>
      </c>
      <c r="B63" s="140" t="s">
        <v>6</v>
      </c>
      <c r="C63" s="143">
        <v>16.346</v>
      </c>
      <c r="D63" s="143">
        <v>15.685</v>
      </c>
      <c r="E63" s="143">
        <v>18.120999999999999</v>
      </c>
      <c r="F63" s="143">
        <v>23.053000000000001</v>
      </c>
      <c r="G63" s="143">
        <v>21.63</v>
      </c>
      <c r="H63" s="143">
        <v>21.289000000000001</v>
      </c>
      <c r="I63" s="143">
        <v>23.795999999999999</v>
      </c>
      <c r="J63" s="143">
        <v>29.013000000000002</v>
      </c>
      <c r="K63" s="143">
        <v>26.327999999999999</v>
      </c>
      <c r="L63" s="143">
        <v>24.67</v>
      </c>
      <c r="M63" s="143">
        <v>24.998000000000001</v>
      </c>
      <c r="N63" s="143">
        <v>26.888000000000002</v>
      </c>
      <c r="O63" s="143">
        <v>27.001000000000001</v>
      </c>
      <c r="P63" s="143">
        <v>28.803999999999998</v>
      </c>
      <c r="Q63" s="143">
        <v>28.274999999999999</v>
      </c>
      <c r="R63" s="143">
        <v>27.007999999999999</v>
      </c>
      <c r="S63" s="143">
        <v>26.846</v>
      </c>
      <c r="T63" s="143">
        <v>29.477</v>
      </c>
      <c r="U63" s="99" t="s">
        <v>82</v>
      </c>
    </row>
    <row r="64" spans="1:21" x14ac:dyDescent="0.3">
      <c r="A64" s="140" t="s">
        <v>41</v>
      </c>
      <c r="B64" s="140" t="s">
        <v>7</v>
      </c>
      <c r="C64" s="143">
        <v>33.703000000000003</v>
      </c>
      <c r="D64" s="143">
        <v>33.512</v>
      </c>
      <c r="E64" s="143">
        <v>33.286999999999999</v>
      </c>
      <c r="F64" s="143">
        <v>37.076999999999998</v>
      </c>
      <c r="G64" s="143">
        <v>39.616999999999997</v>
      </c>
      <c r="H64" s="143">
        <v>39.250999999999998</v>
      </c>
      <c r="I64" s="143">
        <v>41.151000000000003</v>
      </c>
      <c r="J64" s="143">
        <v>41.198</v>
      </c>
      <c r="K64" s="143">
        <v>35.533000000000001</v>
      </c>
      <c r="L64" s="143">
        <v>26.86</v>
      </c>
      <c r="M64" s="143">
        <v>22.88</v>
      </c>
      <c r="N64" s="143">
        <v>21.376999999999999</v>
      </c>
      <c r="O64" s="143">
        <v>19.614999999999998</v>
      </c>
      <c r="P64" s="143">
        <v>21.6</v>
      </c>
      <c r="Q64" s="143">
        <v>20.552</v>
      </c>
      <c r="R64" s="143">
        <v>20.611000000000001</v>
      </c>
      <c r="S64" s="143">
        <v>21.956</v>
      </c>
      <c r="T64" s="143">
        <v>23.457000000000001</v>
      </c>
      <c r="U64" s="99" t="s">
        <v>82</v>
      </c>
    </row>
    <row r="65" spans="1:21" x14ac:dyDescent="0.3">
      <c r="A65" s="140" t="s">
        <v>42</v>
      </c>
      <c r="B65" s="140" t="s">
        <v>8</v>
      </c>
      <c r="C65" s="143">
        <v>14.189</v>
      </c>
      <c r="D65" s="143">
        <v>14.988</v>
      </c>
      <c r="E65" s="143">
        <v>15.334</v>
      </c>
      <c r="F65" s="143">
        <v>16.823</v>
      </c>
      <c r="G65" s="143">
        <v>16.478999999999999</v>
      </c>
      <c r="H65" s="143">
        <v>16.459</v>
      </c>
      <c r="I65" s="143">
        <v>16.053999999999998</v>
      </c>
      <c r="J65" s="143">
        <v>22.178000000000001</v>
      </c>
      <c r="K65" s="143">
        <v>21.003</v>
      </c>
      <c r="L65" s="143">
        <v>17.79</v>
      </c>
      <c r="M65" s="143">
        <v>15.9</v>
      </c>
      <c r="N65" s="143">
        <v>14.32</v>
      </c>
      <c r="O65" s="143">
        <v>13.169</v>
      </c>
      <c r="P65" s="143">
        <v>12.298999999999999</v>
      </c>
      <c r="Q65" s="143">
        <v>12.74</v>
      </c>
      <c r="R65" s="143">
        <v>12.205</v>
      </c>
      <c r="S65" s="143">
        <v>11.516999999999999</v>
      </c>
      <c r="T65" s="143">
        <v>11.986000000000001</v>
      </c>
      <c r="U65" s="99" t="s">
        <v>82</v>
      </c>
    </row>
    <row r="66" spans="1:21" x14ac:dyDescent="0.3">
      <c r="A66" s="140" t="s">
        <v>43</v>
      </c>
      <c r="B66" s="140" t="s">
        <v>9</v>
      </c>
      <c r="C66" s="143">
        <v>17.007000000000001</v>
      </c>
      <c r="D66" s="143">
        <v>17.388999999999999</v>
      </c>
      <c r="E66" s="143">
        <v>18.681000000000001</v>
      </c>
      <c r="F66" s="143">
        <v>19.370999999999999</v>
      </c>
      <c r="G66" s="143">
        <v>19.600000000000001</v>
      </c>
      <c r="H66" s="143">
        <v>19.888999999999999</v>
      </c>
      <c r="I66" s="143">
        <v>20.491</v>
      </c>
      <c r="J66" s="143">
        <v>20.600999999999999</v>
      </c>
      <c r="K66" s="143">
        <v>17.667999999999999</v>
      </c>
      <c r="L66" s="143">
        <v>14.294</v>
      </c>
      <c r="M66" s="143">
        <v>12.638</v>
      </c>
      <c r="N66" s="143">
        <v>11.113</v>
      </c>
      <c r="O66" s="143">
        <v>8.8360000000000003</v>
      </c>
      <c r="P66" s="143">
        <v>8.3230000000000004</v>
      </c>
      <c r="Q66" s="143">
        <v>8.4329999999999998</v>
      </c>
      <c r="R66" s="143">
        <v>8.8230000000000004</v>
      </c>
      <c r="S66" s="143">
        <v>8.6170000000000009</v>
      </c>
      <c r="T66" s="143">
        <v>8.7219999999999995</v>
      </c>
      <c r="U66" s="99" t="s">
        <v>82</v>
      </c>
    </row>
    <row r="67" spans="1:21" x14ac:dyDescent="0.3">
      <c r="A67" s="140" t="s">
        <v>44</v>
      </c>
      <c r="B67" s="140" t="s">
        <v>10</v>
      </c>
      <c r="C67" s="143">
        <v>14.55</v>
      </c>
      <c r="D67" s="143">
        <v>13.893000000000001</v>
      </c>
      <c r="E67" s="143">
        <v>13.875999999999999</v>
      </c>
      <c r="F67" s="143">
        <v>12.951000000000001</v>
      </c>
      <c r="G67" s="143">
        <v>14.147</v>
      </c>
      <c r="H67" s="143">
        <v>13.603</v>
      </c>
      <c r="I67" s="143">
        <v>13.808999999999999</v>
      </c>
      <c r="J67" s="143">
        <v>14.282</v>
      </c>
      <c r="K67" s="143">
        <v>13.907</v>
      </c>
      <c r="L67" s="143">
        <v>12.38</v>
      </c>
      <c r="M67" s="143">
        <v>12.1</v>
      </c>
      <c r="N67" s="143">
        <v>12.406000000000001</v>
      </c>
      <c r="O67" s="143">
        <v>11.997999999999999</v>
      </c>
      <c r="P67" s="143">
        <v>11.961</v>
      </c>
      <c r="Q67" s="143">
        <v>11.762</v>
      </c>
      <c r="R67" s="143">
        <v>11.115</v>
      </c>
      <c r="S67" s="143">
        <v>10.798999999999999</v>
      </c>
      <c r="T67" s="143">
        <v>11.297000000000001</v>
      </c>
      <c r="U67" s="99" t="s">
        <v>82</v>
      </c>
    </row>
    <row r="68" spans="1:21" x14ac:dyDescent="0.3">
      <c r="A68" s="140" t="s">
        <v>45</v>
      </c>
      <c r="B68" s="140" t="s">
        <v>31</v>
      </c>
      <c r="C68" s="143">
        <v>7.5149999999999997</v>
      </c>
      <c r="D68" s="143">
        <v>9.4979999999999993</v>
      </c>
      <c r="E68" s="143">
        <v>11.007</v>
      </c>
      <c r="F68" s="143">
        <v>11.685</v>
      </c>
      <c r="G68" s="143">
        <v>13.193</v>
      </c>
      <c r="H68" s="143">
        <v>12.772</v>
      </c>
      <c r="I68" s="143">
        <v>13.526</v>
      </c>
      <c r="J68" s="143">
        <v>13.587</v>
      </c>
      <c r="K68" s="143">
        <v>15.598000000000001</v>
      </c>
      <c r="L68" s="143">
        <v>12.254</v>
      </c>
      <c r="M68" s="143">
        <v>10.384</v>
      </c>
      <c r="N68" s="143">
        <v>10.314</v>
      </c>
      <c r="O68" s="143">
        <v>9.4260000000000002</v>
      </c>
      <c r="P68" s="143">
        <v>9.9510000000000005</v>
      </c>
      <c r="Q68" s="143">
        <v>9.1080000000000005</v>
      </c>
      <c r="R68" s="143">
        <v>9.7379999999999995</v>
      </c>
      <c r="S68" s="143">
        <v>10.127000000000001</v>
      </c>
      <c r="T68" s="143">
        <v>9.9559999999999995</v>
      </c>
      <c r="U68" s="99" t="s">
        <v>82</v>
      </c>
    </row>
    <row r="69" spans="1:21" x14ac:dyDescent="0.3">
      <c r="A69" s="140" t="s">
        <v>46</v>
      </c>
      <c r="B69" s="140" t="s">
        <v>11</v>
      </c>
      <c r="C69" s="143">
        <v>16.655999999999999</v>
      </c>
      <c r="D69" s="143">
        <v>16.225999999999999</v>
      </c>
      <c r="E69" s="143">
        <v>15.162000000000001</v>
      </c>
      <c r="F69" s="143">
        <v>13.596</v>
      </c>
      <c r="G69" s="143">
        <v>14.516</v>
      </c>
      <c r="H69" s="143">
        <v>14.914999999999999</v>
      </c>
      <c r="I69" s="143">
        <v>15.055</v>
      </c>
      <c r="J69" s="143">
        <v>14.238</v>
      </c>
      <c r="K69" s="143">
        <v>13.688000000000001</v>
      </c>
      <c r="L69" s="143">
        <v>12.25</v>
      </c>
      <c r="M69" s="143">
        <v>11.5</v>
      </c>
      <c r="N69" s="143">
        <v>11.132</v>
      </c>
      <c r="O69" s="143">
        <v>9.4849999999999994</v>
      </c>
      <c r="P69" s="143">
        <v>8.2620000000000005</v>
      </c>
      <c r="Q69" s="143">
        <v>7.8109999999999999</v>
      </c>
      <c r="R69" s="143">
        <v>8.3230000000000004</v>
      </c>
      <c r="S69" s="143">
        <v>8.141</v>
      </c>
      <c r="T69" s="143">
        <v>8.1590000000000007</v>
      </c>
      <c r="U69" s="99" t="s">
        <v>82</v>
      </c>
    </row>
    <row r="70" spans="1:21" x14ac:dyDescent="0.3">
      <c r="A70" s="140" t="s">
        <v>47</v>
      </c>
      <c r="B70" s="140" t="s">
        <v>12</v>
      </c>
      <c r="C70" s="143">
        <v>24.315000000000001</v>
      </c>
      <c r="D70" s="143">
        <v>24.058</v>
      </c>
      <c r="E70" s="143">
        <v>25.809000000000001</v>
      </c>
      <c r="F70" s="143">
        <v>22.436</v>
      </c>
      <c r="G70" s="143">
        <v>24.739000000000001</v>
      </c>
      <c r="H70" s="143">
        <v>24.907</v>
      </c>
      <c r="I70" s="143">
        <v>24.234000000000002</v>
      </c>
      <c r="J70" s="143">
        <v>27.312999999999999</v>
      </c>
      <c r="K70" s="143">
        <v>40.103000000000002</v>
      </c>
      <c r="L70" s="143">
        <v>30.670999999999999</v>
      </c>
      <c r="M70" s="143">
        <v>27.831</v>
      </c>
      <c r="N70" s="143">
        <v>26.629000000000001</v>
      </c>
      <c r="O70" s="143">
        <v>19.247</v>
      </c>
      <c r="P70" s="143">
        <v>13.94</v>
      </c>
      <c r="Q70" s="143">
        <v>13.99</v>
      </c>
      <c r="R70" s="143">
        <v>14.154</v>
      </c>
      <c r="S70" s="143">
        <v>15.669</v>
      </c>
      <c r="T70" s="143">
        <v>18.125</v>
      </c>
      <c r="U70" s="99" t="s">
        <v>82</v>
      </c>
    </row>
    <row r="71" spans="1:21" x14ac:dyDescent="0.3">
      <c r="A71" s="140" t="s">
        <v>48</v>
      </c>
      <c r="B71" s="140" t="s">
        <v>13</v>
      </c>
      <c r="C71" s="143">
        <v>6.4509999999999996</v>
      </c>
      <c r="D71" s="143">
        <v>6.8109999999999999</v>
      </c>
      <c r="E71" s="143">
        <v>7.6390000000000002</v>
      </c>
      <c r="F71" s="143">
        <v>8.4149999999999991</v>
      </c>
      <c r="G71" s="143">
        <v>9.6270000000000007</v>
      </c>
      <c r="H71" s="143">
        <v>11.193</v>
      </c>
      <c r="I71" s="143">
        <v>12.744</v>
      </c>
      <c r="J71" s="143">
        <v>14.962</v>
      </c>
      <c r="K71" s="143">
        <v>13.526999999999999</v>
      </c>
      <c r="L71" s="143">
        <v>8.1579999999999995</v>
      </c>
      <c r="M71" s="143">
        <v>9.5340000000000007</v>
      </c>
      <c r="N71" s="143">
        <v>11.199</v>
      </c>
      <c r="O71" s="143">
        <v>11.385999999999999</v>
      </c>
      <c r="P71" s="143">
        <v>12.444000000000001</v>
      </c>
      <c r="Q71" s="143">
        <v>11.999000000000001</v>
      </c>
      <c r="R71" s="143">
        <v>12.954000000000001</v>
      </c>
      <c r="S71" s="143">
        <v>11.571999999999999</v>
      </c>
      <c r="T71" s="143">
        <v>13.042</v>
      </c>
      <c r="U71" s="99" t="s">
        <v>82</v>
      </c>
    </row>
    <row r="72" spans="1:21" x14ac:dyDescent="0.3">
      <c r="A72" s="140" t="s">
        <v>49</v>
      </c>
      <c r="B72" s="140" t="s">
        <v>14</v>
      </c>
      <c r="C72" s="143">
        <v>8.3360000000000003</v>
      </c>
      <c r="D72" s="143">
        <v>7.5469999999999997</v>
      </c>
      <c r="E72" s="143">
        <v>9.1639999999999997</v>
      </c>
      <c r="F72" s="143">
        <v>10.831</v>
      </c>
      <c r="G72" s="143">
        <v>11.702999999999999</v>
      </c>
      <c r="H72" s="143">
        <v>12.308999999999999</v>
      </c>
      <c r="I72" s="143">
        <v>12.595000000000001</v>
      </c>
      <c r="J72" s="143">
        <v>15.082000000000001</v>
      </c>
      <c r="K72" s="143">
        <v>16.190000000000001</v>
      </c>
      <c r="L72" s="143">
        <v>11.037000000000001</v>
      </c>
      <c r="M72" s="143">
        <v>12.417999999999999</v>
      </c>
      <c r="N72" s="143">
        <v>13.779</v>
      </c>
      <c r="O72" s="143">
        <v>12.813000000000001</v>
      </c>
      <c r="P72" s="143">
        <v>15.669</v>
      </c>
      <c r="Q72" s="143">
        <v>14.836</v>
      </c>
      <c r="R72" s="143">
        <v>14.973000000000001</v>
      </c>
      <c r="S72" s="143">
        <v>15.701000000000001</v>
      </c>
      <c r="T72" s="143">
        <v>17.829999999999998</v>
      </c>
      <c r="U72" s="99" t="s">
        <v>82</v>
      </c>
    </row>
    <row r="73" spans="1:21" x14ac:dyDescent="0.3">
      <c r="A73" s="140" t="s">
        <v>50</v>
      </c>
      <c r="B73" s="140" t="s">
        <v>15</v>
      </c>
      <c r="C73" s="143">
        <v>25.58</v>
      </c>
      <c r="D73" s="143">
        <v>23.619</v>
      </c>
      <c r="E73" s="143">
        <v>25.114999999999998</v>
      </c>
      <c r="F73" s="143">
        <v>25.483000000000001</v>
      </c>
      <c r="G73" s="143">
        <v>26.417000000000002</v>
      </c>
      <c r="H73" s="143">
        <v>25.774999999999999</v>
      </c>
      <c r="I73" s="143">
        <v>27.638000000000002</v>
      </c>
      <c r="J73" s="143">
        <v>26.475000000000001</v>
      </c>
      <c r="K73" s="143">
        <v>22.741</v>
      </c>
      <c r="L73" s="143">
        <v>21.759</v>
      </c>
      <c r="M73" s="143">
        <v>21.550999999999998</v>
      </c>
      <c r="N73" s="143">
        <v>20.998999999999999</v>
      </c>
      <c r="O73" s="143">
        <v>20.32</v>
      </c>
      <c r="P73" s="143">
        <v>20.803000000000001</v>
      </c>
      <c r="Q73" s="143">
        <v>21.344000000000001</v>
      </c>
      <c r="R73" s="143">
        <v>23.957999999999998</v>
      </c>
      <c r="S73" s="143">
        <v>23.895</v>
      </c>
      <c r="T73" s="143">
        <v>23.41</v>
      </c>
      <c r="U73" s="99" t="s">
        <v>82</v>
      </c>
    </row>
    <row r="74" spans="1:21" x14ac:dyDescent="0.3">
      <c r="A74" s="140" t="s">
        <v>51</v>
      </c>
      <c r="B74" s="140" t="s">
        <v>16</v>
      </c>
      <c r="C74" s="143">
        <v>11.781000000000001</v>
      </c>
      <c r="D74" s="143">
        <v>13.433999999999999</v>
      </c>
      <c r="E74" s="143">
        <v>12.95</v>
      </c>
      <c r="F74" s="143">
        <v>13.166</v>
      </c>
      <c r="G74" s="143">
        <v>15.541</v>
      </c>
      <c r="H74" s="143">
        <v>17.766999999999999</v>
      </c>
      <c r="I74" s="143">
        <v>14.875</v>
      </c>
      <c r="J74" s="143">
        <v>11.817</v>
      </c>
      <c r="K74" s="143">
        <v>13.279</v>
      </c>
      <c r="L74" s="143">
        <v>10.722</v>
      </c>
      <c r="M74" s="143">
        <v>9.8420000000000005</v>
      </c>
      <c r="N74" s="143">
        <v>9.8960000000000008</v>
      </c>
      <c r="O74" s="143">
        <v>8.6910000000000007</v>
      </c>
      <c r="P74" s="143">
        <v>9.9909999999999997</v>
      </c>
      <c r="Q74" s="143">
        <v>12.893000000000001</v>
      </c>
      <c r="R74" s="143">
        <v>12.699</v>
      </c>
      <c r="S74" s="143">
        <v>12.193</v>
      </c>
      <c r="T74" s="143">
        <v>13.215</v>
      </c>
      <c r="U74" s="99" t="s">
        <v>82</v>
      </c>
    </row>
    <row r="75" spans="1:21" x14ac:dyDescent="0.3">
      <c r="A75" s="140" t="s">
        <v>52</v>
      </c>
      <c r="B75" s="140" t="s">
        <v>17</v>
      </c>
      <c r="C75" s="143">
        <v>9.3580000000000005</v>
      </c>
      <c r="D75" s="143">
        <v>8.952</v>
      </c>
      <c r="E75" s="143">
        <v>8.5329999999999995</v>
      </c>
      <c r="F75" s="143">
        <v>10.085000000000001</v>
      </c>
      <c r="G75" s="143">
        <v>10.147</v>
      </c>
      <c r="H75" s="143">
        <v>8.7959999999999994</v>
      </c>
      <c r="I75" s="143">
        <v>10.675000000000001</v>
      </c>
      <c r="J75" s="143">
        <v>8.7629999999999999</v>
      </c>
      <c r="K75" s="143">
        <v>7.7320000000000002</v>
      </c>
      <c r="L75" s="143">
        <v>8.1609999999999996</v>
      </c>
      <c r="M75" s="143">
        <v>6.9740000000000002</v>
      </c>
      <c r="N75" s="143">
        <v>9.1129999999999995</v>
      </c>
      <c r="O75" s="143">
        <v>10.348000000000001</v>
      </c>
      <c r="P75" s="143">
        <v>8.9239999999999995</v>
      </c>
      <c r="Q75" s="143">
        <v>11.911</v>
      </c>
      <c r="R75" s="143">
        <v>13.682</v>
      </c>
      <c r="S75" s="143">
        <v>13.731</v>
      </c>
      <c r="T75" s="143">
        <v>11.805999999999999</v>
      </c>
      <c r="U75" s="99" t="s">
        <v>82</v>
      </c>
    </row>
    <row r="76" spans="1:21" x14ac:dyDescent="0.3">
      <c r="A76" s="140" t="s">
        <v>53</v>
      </c>
      <c r="B76" s="140" t="s">
        <v>18</v>
      </c>
      <c r="C76" s="143">
        <v>12.526</v>
      </c>
      <c r="D76" s="143">
        <v>12.278</v>
      </c>
      <c r="E76" s="143">
        <v>11.007</v>
      </c>
      <c r="F76" s="143">
        <v>10.762</v>
      </c>
      <c r="G76" s="143">
        <v>11.319000000000001</v>
      </c>
      <c r="H76" s="143">
        <v>11.074999999999999</v>
      </c>
      <c r="I76" s="143">
        <v>11.227</v>
      </c>
      <c r="J76" s="143">
        <v>11.743</v>
      </c>
      <c r="K76" s="143">
        <v>12.404</v>
      </c>
      <c r="L76" s="143">
        <v>11.56</v>
      </c>
      <c r="M76" s="143">
        <v>11.483000000000001</v>
      </c>
      <c r="N76" s="143">
        <v>11.19</v>
      </c>
      <c r="O76" s="143">
        <v>10.657999999999999</v>
      </c>
      <c r="P76" s="143">
        <v>10.093</v>
      </c>
      <c r="Q76" s="143">
        <v>10.337999999999999</v>
      </c>
      <c r="R76" s="143">
        <v>11.048</v>
      </c>
      <c r="S76" s="143">
        <v>9.8689999999999998</v>
      </c>
      <c r="T76" s="143">
        <v>9.3059999999999992</v>
      </c>
      <c r="U76" s="99" t="s">
        <v>82</v>
      </c>
    </row>
    <row r="77" spans="1:21" x14ac:dyDescent="0.3">
      <c r="A77" s="140" t="s">
        <v>54</v>
      </c>
      <c r="B77" s="140" t="s">
        <v>19</v>
      </c>
      <c r="C77" s="143">
        <v>20.231999999999999</v>
      </c>
      <c r="D77" s="143">
        <v>19.640999999999998</v>
      </c>
      <c r="E77" s="143">
        <v>21.05</v>
      </c>
      <c r="F77" s="143">
        <v>19.815999999999999</v>
      </c>
      <c r="G77" s="143">
        <v>20.673999999999999</v>
      </c>
      <c r="H77" s="143">
        <v>21.018999999999998</v>
      </c>
      <c r="I77" s="143">
        <v>21.27</v>
      </c>
      <c r="J77" s="143">
        <v>21.384</v>
      </c>
      <c r="K77" s="143">
        <v>20.335999999999999</v>
      </c>
      <c r="L77" s="143">
        <v>18.928000000000001</v>
      </c>
      <c r="M77" s="143">
        <v>19.204999999999998</v>
      </c>
      <c r="N77" s="143">
        <v>20.295999999999999</v>
      </c>
      <c r="O77" s="143">
        <v>19.260000000000002</v>
      </c>
      <c r="P77" s="143">
        <v>18.812999999999999</v>
      </c>
      <c r="Q77" s="143">
        <v>18.565000000000001</v>
      </c>
      <c r="R77" s="143">
        <v>18.227</v>
      </c>
      <c r="S77" s="143">
        <v>18.972000000000001</v>
      </c>
      <c r="T77" s="143">
        <v>20.728999999999999</v>
      </c>
      <c r="U77" s="99" t="s">
        <v>82</v>
      </c>
    </row>
    <row r="78" spans="1:21" x14ac:dyDescent="0.3">
      <c r="A78" s="140" t="s">
        <v>70</v>
      </c>
      <c r="B78" s="140" t="s">
        <v>20</v>
      </c>
      <c r="C78" s="143">
        <v>14.093999999999999</v>
      </c>
      <c r="D78" s="143">
        <v>13.555</v>
      </c>
      <c r="E78" s="143">
        <v>12.942</v>
      </c>
      <c r="F78" s="143">
        <v>13.343</v>
      </c>
      <c r="G78" s="143">
        <v>14.225</v>
      </c>
      <c r="H78" s="143">
        <v>14.451000000000001</v>
      </c>
      <c r="I78" s="143">
        <v>14.762</v>
      </c>
      <c r="J78" s="143">
        <v>16.491</v>
      </c>
      <c r="K78" s="143">
        <v>16.879000000000001</v>
      </c>
      <c r="L78" s="143">
        <v>16.196999999999999</v>
      </c>
      <c r="M78" s="143">
        <v>16.95</v>
      </c>
      <c r="N78" s="143">
        <v>20.962</v>
      </c>
      <c r="O78" s="143">
        <v>18.268000000000001</v>
      </c>
      <c r="P78" s="143">
        <v>17.271999999999998</v>
      </c>
      <c r="Q78" s="143">
        <v>17.215</v>
      </c>
      <c r="R78" s="143">
        <v>16.931000000000001</v>
      </c>
      <c r="S78" s="143">
        <v>17.695</v>
      </c>
      <c r="T78" s="143">
        <v>18.757999999999999</v>
      </c>
      <c r="U78" s="99" t="s">
        <v>82</v>
      </c>
    </row>
    <row r="79" spans="1:21" x14ac:dyDescent="0.3">
      <c r="A79" s="140" t="s">
        <v>55</v>
      </c>
      <c r="B79" s="140" t="s">
        <v>21</v>
      </c>
      <c r="C79" s="143">
        <v>19.495999999999999</v>
      </c>
      <c r="D79" s="143">
        <v>20.347999999999999</v>
      </c>
      <c r="E79" s="143">
        <v>19.628</v>
      </c>
      <c r="F79" s="143">
        <v>17.288</v>
      </c>
      <c r="G79" s="143">
        <v>18.779</v>
      </c>
      <c r="H79" s="143">
        <v>18.661999999999999</v>
      </c>
      <c r="I79" s="143">
        <v>20.449000000000002</v>
      </c>
      <c r="J79" s="143">
        <v>21.195</v>
      </c>
      <c r="K79" s="143">
        <v>22.178000000000001</v>
      </c>
      <c r="L79" s="143">
        <v>19.963999999999999</v>
      </c>
      <c r="M79" s="143">
        <v>18.574999999999999</v>
      </c>
      <c r="N79" s="143">
        <v>17.259</v>
      </c>
      <c r="O79" s="143">
        <v>15.907</v>
      </c>
      <c r="P79" s="143">
        <v>13.952</v>
      </c>
      <c r="Q79" s="143">
        <v>14.840999999999999</v>
      </c>
      <c r="R79" s="143">
        <v>15.045999999999999</v>
      </c>
      <c r="S79" s="143">
        <v>14.935</v>
      </c>
      <c r="T79" s="143">
        <v>15.895</v>
      </c>
      <c r="U79" s="99" t="s">
        <v>82</v>
      </c>
    </row>
    <row r="80" spans="1:21" x14ac:dyDescent="0.3">
      <c r="A80" s="140" t="s">
        <v>56</v>
      </c>
      <c r="B80" s="140" t="s">
        <v>22</v>
      </c>
      <c r="C80" s="143">
        <v>7.7009999999999996</v>
      </c>
      <c r="D80" s="143">
        <v>12.404</v>
      </c>
      <c r="E80" s="143">
        <v>12.108000000000001</v>
      </c>
      <c r="F80" s="143">
        <v>13.273</v>
      </c>
      <c r="G80" s="143">
        <v>14.268000000000001</v>
      </c>
      <c r="H80" s="143">
        <v>15.712999999999999</v>
      </c>
      <c r="I80" s="143">
        <v>17.010000000000002</v>
      </c>
      <c r="J80" s="143">
        <v>20.527999999999999</v>
      </c>
      <c r="K80" s="143">
        <v>22.213999999999999</v>
      </c>
      <c r="L80" s="143">
        <v>17.41</v>
      </c>
      <c r="M80" s="143">
        <v>13.651</v>
      </c>
      <c r="N80" s="143">
        <v>19.042999999999999</v>
      </c>
      <c r="O80" s="143">
        <v>18.007999999999999</v>
      </c>
      <c r="P80" s="143">
        <v>18.012</v>
      </c>
      <c r="Q80" s="143">
        <v>18.797000000000001</v>
      </c>
      <c r="R80" s="143">
        <v>22.509</v>
      </c>
      <c r="S80" s="143">
        <v>22.904</v>
      </c>
      <c r="T80" s="143">
        <v>21.196000000000002</v>
      </c>
      <c r="U80" s="99" t="s">
        <v>82</v>
      </c>
    </row>
    <row r="81" spans="1:21" x14ac:dyDescent="0.3">
      <c r="A81" s="140" t="s">
        <v>57</v>
      </c>
      <c r="B81" s="140" t="s">
        <v>23</v>
      </c>
      <c r="C81" s="143">
        <v>17.184999999999999</v>
      </c>
      <c r="D81" s="143">
        <v>16.866</v>
      </c>
      <c r="E81" s="143">
        <v>17.478000000000002</v>
      </c>
      <c r="F81" s="143">
        <v>18.896000000000001</v>
      </c>
      <c r="G81" s="143">
        <v>19.087</v>
      </c>
      <c r="H81" s="143">
        <v>18.472999999999999</v>
      </c>
      <c r="I81" s="143">
        <v>21.481999999999999</v>
      </c>
      <c r="J81" s="143">
        <v>23.651</v>
      </c>
      <c r="K81" s="143">
        <v>20.777000000000001</v>
      </c>
      <c r="L81" s="143">
        <v>17.016999999999999</v>
      </c>
      <c r="M81" s="143">
        <v>16.013999999999999</v>
      </c>
      <c r="N81" s="143">
        <v>14.388999999999999</v>
      </c>
      <c r="O81" s="143">
        <v>12.471</v>
      </c>
      <c r="P81" s="143">
        <v>12.212999999999999</v>
      </c>
      <c r="Q81" s="143">
        <v>13.124000000000001</v>
      </c>
      <c r="R81" s="143">
        <v>13.305</v>
      </c>
      <c r="S81" s="143">
        <v>12.833</v>
      </c>
      <c r="T81" s="143">
        <v>13.106</v>
      </c>
      <c r="U81" s="99" t="s">
        <v>82</v>
      </c>
    </row>
    <row r="82" spans="1:21" x14ac:dyDescent="0.3">
      <c r="A82" s="140" t="s">
        <v>71</v>
      </c>
      <c r="B82" s="140" t="s">
        <v>24</v>
      </c>
      <c r="C82" s="143">
        <v>10.071999999999999</v>
      </c>
      <c r="D82" s="143">
        <v>10.769</v>
      </c>
      <c r="E82" s="143">
        <v>11.244999999999999</v>
      </c>
      <c r="F82" s="143">
        <v>10.977</v>
      </c>
      <c r="G82" s="143">
        <v>12.792999999999999</v>
      </c>
      <c r="H82" s="143">
        <v>13.957000000000001</v>
      </c>
      <c r="I82" s="143">
        <v>13.829000000000001</v>
      </c>
      <c r="J82" s="143">
        <v>14.023</v>
      </c>
      <c r="K82" s="143">
        <v>15.428000000000001</v>
      </c>
      <c r="L82" s="143">
        <v>13.58</v>
      </c>
      <c r="M82" s="143">
        <v>13.332000000000001</v>
      </c>
      <c r="N82" s="143">
        <v>13.455</v>
      </c>
      <c r="O82" s="143">
        <v>11.912000000000001</v>
      </c>
      <c r="P82" s="143">
        <v>11.368</v>
      </c>
      <c r="Q82" s="143">
        <v>12.561999999999999</v>
      </c>
      <c r="R82" s="143">
        <v>12.651</v>
      </c>
      <c r="S82" s="143">
        <v>13.353</v>
      </c>
      <c r="T82" s="143">
        <v>13.064</v>
      </c>
      <c r="U82" s="99" t="s">
        <v>82</v>
      </c>
    </row>
    <row r="83" spans="1:21" x14ac:dyDescent="0.3">
      <c r="A83" s="140" t="s">
        <v>58</v>
      </c>
      <c r="B83" s="140" t="s">
        <v>25</v>
      </c>
      <c r="C83" s="143">
        <v>33.729999999999997</v>
      </c>
      <c r="D83" s="143">
        <v>34.353000000000002</v>
      </c>
      <c r="E83" s="143">
        <v>34.347000000000001</v>
      </c>
      <c r="F83" s="143">
        <v>35.875</v>
      </c>
      <c r="G83" s="143">
        <v>36.142000000000003</v>
      </c>
      <c r="H83" s="143">
        <v>36.664999999999999</v>
      </c>
      <c r="I83" s="143">
        <v>38.188000000000002</v>
      </c>
      <c r="J83" s="143">
        <v>38.75</v>
      </c>
      <c r="K83" s="143">
        <v>39.048000000000002</v>
      </c>
      <c r="L83" s="143">
        <v>32.029000000000003</v>
      </c>
      <c r="M83" s="143">
        <v>34.389000000000003</v>
      </c>
      <c r="N83" s="143">
        <v>34.64</v>
      </c>
      <c r="O83" s="143">
        <v>33.082999999999998</v>
      </c>
      <c r="P83" s="143">
        <v>37.347000000000001</v>
      </c>
      <c r="Q83" s="143">
        <v>31.024000000000001</v>
      </c>
      <c r="R83" s="143">
        <v>30.527000000000001</v>
      </c>
      <c r="S83" s="143">
        <v>31.510999999999999</v>
      </c>
      <c r="T83" s="143">
        <v>33.002000000000002</v>
      </c>
      <c r="U83" s="99" t="s">
        <v>82</v>
      </c>
    </row>
    <row r="84" spans="1:21" x14ac:dyDescent="0.3">
      <c r="A84" s="140" t="s">
        <v>59</v>
      </c>
      <c r="B84" s="140" t="s">
        <v>26</v>
      </c>
      <c r="C84" s="143">
        <v>20.256</v>
      </c>
      <c r="D84" s="143">
        <v>19.875</v>
      </c>
      <c r="E84" s="143">
        <v>20.178000000000001</v>
      </c>
      <c r="F84" s="143">
        <v>20.292000000000002</v>
      </c>
      <c r="G84" s="143">
        <v>20.861999999999998</v>
      </c>
      <c r="H84" s="143">
        <v>22.542000000000002</v>
      </c>
      <c r="I84" s="143">
        <v>21.004000000000001</v>
      </c>
      <c r="J84" s="143">
        <v>22.891999999999999</v>
      </c>
      <c r="K84" s="143">
        <v>22.713999999999999</v>
      </c>
      <c r="L84" s="143">
        <v>19.611000000000001</v>
      </c>
      <c r="M84" s="143">
        <v>22.065000000000001</v>
      </c>
      <c r="N84" s="143">
        <v>23.085000000000001</v>
      </c>
      <c r="O84" s="143">
        <v>22.832000000000001</v>
      </c>
      <c r="P84" s="143">
        <v>23.31</v>
      </c>
      <c r="Q84" s="143">
        <v>23.591999999999999</v>
      </c>
      <c r="R84" s="143">
        <v>23.116</v>
      </c>
      <c r="S84" s="143">
        <v>23.42</v>
      </c>
      <c r="T84" s="143">
        <v>24.036999999999999</v>
      </c>
      <c r="U84" s="99" t="s">
        <v>82</v>
      </c>
    </row>
    <row r="85" spans="1:21" x14ac:dyDescent="0.3">
      <c r="A85" s="140" t="s">
        <v>60</v>
      </c>
      <c r="B85" s="140" t="s">
        <v>27</v>
      </c>
      <c r="C85" s="143">
        <v>12.545999999999999</v>
      </c>
      <c r="D85" s="143">
        <v>12.573</v>
      </c>
      <c r="E85" s="143">
        <v>12.161</v>
      </c>
      <c r="F85" s="143">
        <v>12.122</v>
      </c>
      <c r="G85" s="143">
        <v>12.535</v>
      </c>
      <c r="H85" s="143">
        <v>12.13</v>
      </c>
      <c r="I85" s="143">
        <v>11.903</v>
      </c>
      <c r="J85" s="143">
        <v>11.724</v>
      </c>
      <c r="K85" s="143">
        <v>10.92</v>
      </c>
      <c r="L85" s="143">
        <v>9.5</v>
      </c>
      <c r="M85" s="143">
        <v>9.1669999999999998</v>
      </c>
      <c r="N85" s="143">
        <v>9.1869999999999994</v>
      </c>
      <c r="O85" s="143">
        <v>8.827</v>
      </c>
      <c r="P85" s="143">
        <v>8.8800000000000008</v>
      </c>
      <c r="Q85" s="143">
        <v>9.1310000000000002</v>
      </c>
      <c r="R85" s="143">
        <v>8.9689999999999994</v>
      </c>
      <c r="S85" s="143">
        <v>8.7200000000000006</v>
      </c>
      <c r="T85" s="143">
        <v>8.7159999999999993</v>
      </c>
      <c r="U85" s="99" t="s">
        <v>82</v>
      </c>
    </row>
    <row r="86" spans="1:21" x14ac:dyDescent="0.3">
      <c r="A86" s="140" t="s">
        <v>77</v>
      </c>
      <c r="B86" s="140" t="s">
        <v>86</v>
      </c>
      <c r="C86" s="143" t="s">
        <v>82</v>
      </c>
      <c r="D86" s="143" t="s">
        <v>82</v>
      </c>
      <c r="E86" s="143" t="s">
        <v>82</v>
      </c>
      <c r="F86" s="143" t="s">
        <v>82</v>
      </c>
      <c r="G86" s="143" t="s">
        <v>82</v>
      </c>
      <c r="H86" s="143" t="s">
        <v>82</v>
      </c>
      <c r="I86" s="143">
        <v>23.533000000000001</v>
      </c>
      <c r="J86" s="143">
        <v>23.24</v>
      </c>
      <c r="K86" s="143">
        <v>27.167000000000002</v>
      </c>
      <c r="L86" s="143">
        <v>24.818999999999999</v>
      </c>
      <c r="M86" s="143">
        <v>25.949000000000002</v>
      </c>
      <c r="N86" s="143">
        <v>26.151</v>
      </c>
      <c r="O86" s="143">
        <v>27.376999999999999</v>
      </c>
      <c r="P86" s="143">
        <v>27.114000000000001</v>
      </c>
      <c r="Q86" s="143">
        <v>26.117999999999999</v>
      </c>
      <c r="R86" s="143">
        <v>29.981000000000002</v>
      </c>
      <c r="S86" s="143">
        <v>29.597000000000001</v>
      </c>
      <c r="T86" s="143">
        <v>27.084</v>
      </c>
      <c r="U86" s="99" t="s">
        <v>82</v>
      </c>
    </row>
    <row r="87" spans="1:21" x14ac:dyDescent="0.3">
      <c r="A87" s="140" t="s">
        <v>78</v>
      </c>
      <c r="B87" s="140" t="s">
        <v>87</v>
      </c>
      <c r="C87" s="143">
        <v>12.634</v>
      </c>
      <c r="D87" s="143">
        <v>12.56</v>
      </c>
      <c r="E87" s="143">
        <v>12.214</v>
      </c>
      <c r="F87" s="143">
        <v>11.811999999999999</v>
      </c>
      <c r="G87" s="143">
        <v>12.401</v>
      </c>
      <c r="H87" s="143">
        <v>12.486000000000001</v>
      </c>
      <c r="I87" s="143">
        <v>12.709</v>
      </c>
      <c r="J87" s="143">
        <v>12.413</v>
      </c>
      <c r="K87" s="143">
        <v>12.47</v>
      </c>
      <c r="L87" s="143">
        <v>12.333</v>
      </c>
      <c r="M87" s="143">
        <v>12.553000000000001</v>
      </c>
      <c r="N87" s="143">
        <v>12.682</v>
      </c>
      <c r="O87" s="143">
        <v>12.206</v>
      </c>
      <c r="P87" s="143">
        <v>12.442</v>
      </c>
      <c r="Q87" s="143">
        <v>12.423</v>
      </c>
      <c r="R87" s="143">
        <v>11.651999999999999</v>
      </c>
      <c r="S87" s="143">
        <v>11.708</v>
      </c>
      <c r="T87" s="143">
        <v>11.462</v>
      </c>
      <c r="U87" s="99" t="s">
        <v>82</v>
      </c>
    </row>
    <row r="88" spans="1:21" x14ac:dyDescent="0.3">
      <c r="A88" s="140" t="s">
        <v>79</v>
      </c>
      <c r="B88" s="140" t="s">
        <v>183</v>
      </c>
      <c r="C88" s="143" t="s">
        <v>82</v>
      </c>
      <c r="D88" s="143" t="s">
        <v>82</v>
      </c>
      <c r="E88" s="143" t="s">
        <v>82</v>
      </c>
      <c r="F88" s="143" t="s">
        <v>82</v>
      </c>
      <c r="G88" s="143" t="s">
        <v>82</v>
      </c>
      <c r="H88" s="143" t="s">
        <v>82</v>
      </c>
      <c r="I88" s="143" t="s">
        <v>82</v>
      </c>
      <c r="J88" s="143" t="s">
        <v>82</v>
      </c>
      <c r="K88" s="143" t="s">
        <v>82</v>
      </c>
      <c r="L88" s="143" t="s">
        <v>82</v>
      </c>
      <c r="M88" s="143">
        <v>8.9879999999999995</v>
      </c>
      <c r="N88" s="143">
        <v>9.8719999999999999</v>
      </c>
      <c r="O88" s="143">
        <v>9.4559999999999995</v>
      </c>
      <c r="P88" s="143">
        <v>9.2089999999999996</v>
      </c>
      <c r="Q88" s="143">
        <v>9.282</v>
      </c>
      <c r="R88" s="143">
        <v>9.2910000000000004</v>
      </c>
      <c r="S88" s="143">
        <v>9.0709999999999997</v>
      </c>
      <c r="T88" s="143">
        <v>8.8490000000000002</v>
      </c>
      <c r="U88" s="99" t="s">
        <v>82</v>
      </c>
    </row>
    <row r="89" spans="1:21" x14ac:dyDescent="0.3">
      <c r="A89" s="140" t="s">
        <v>97</v>
      </c>
      <c r="B89" s="140" t="s">
        <v>96</v>
      </c>
      <c r="C89" s="143" t="s">
        <v>82</v>
      </c>
      <c r="D89" s="143" t="s">
        <v>82</v>
      </c>
      <c r="E89" s="143" t="s">
        <v>82</v>
      </c>
      <c r="F89" s="143" t="s">
        <v>82</v>
      </c>
      <c r="G89" s="143" t="s">
        <v>82</v>
      </c>
      <c r="H89" s="143" t="s">
        <v>82</v>
      </c>
      <c r="I89" s="143" t="s">
        <v>82</v>
      </c>
      <c r="J89" s="143" t="s">
        <v>82</v>
      </c>
      <c r="K89" s="143" t="s">
        <v>82</v>
      </c>
      <c r="L89" s="143" t="s">
        <v>82</v>
      </c>
      <c r="M89" s="143">
        <v>7.0170000000000003</v>
      </c>
      <c r="N89" s="143">
        <v>7.149</v>
      </c>
      <c r="O89" s="143">
        <v>7.226</v>
      </c>
      <c r="P89" s="143">
        <v>7.9640000000000004</v>
      </c>
      <c r="Q89" s="143">
        <v>7.851</v>
      </c>
      <c r="R89" s="143">
        <v>9.07</v>
      </c>
      <c r="S89" s="143">
        <v>9.9359999999999999</v>
      </c>
      <c r="T89" s="143" t="s">
        <v>82</v>
      </c>
      <c r="U89" s="99" t="s">
        <v>82</v>
      </c>
    </row>
    <row r="90" spans="1:21" x14ac:dyDescent="0.3">
      <c r="A90" s="140" t="s">
        <v>80</v>
      </c>
      <c r="B90" s="140" t="s">
        <v>88</v>
      </c>
      <c r="C90" s="143" t="s">
        <v>82</v>
      </c>
      <c r="D90" s="143">
        <v>12.975</v>
      </c>
      <c r="E90" s="143">
        <v>13.83</v>
      </c>
      <c r="F90" s="143">
        <v>12.972</v>
      </c>
      <c r="G90" s="143">
        <v>14.583</v>
      </c>
      <c r="H90" s="143">
        <v>14.788</v>
      </c>
      <c r="I90" s="143">
        <v>15.212999999999999</v>
      </c>
      <c r="J90" s="143">
        <v>14.513999999999999</v>
      </c>
      <c r="K90" s="143">
        <v>15.571</v>
      </c>
      <c r="L90" s="143">
        <v>14.257</v>
      </c>
      <c r="M90" s="143">
        <v>15.193</v>
      </c>
      <c r="N90" s="143">
        <v>15.432</v>
      </c>
      <c r="O90" s="143">
        <v>14.022</v>
      </c>
      <c r="P90" s="143">
        <v>15.266999999999999</v>
      </c>
      <c r="Q90" s="143">
        <v>14.474</v>
      </c>
      <c r="R90" s="143">
        <v>15.46</v>
      </c>
      <c r="S90" s="143">
        <v>16.936</v>
      </c>
      <c r="T90" s="143">
        <v>16.030999999999999</v>
      </c>
      <c r="U90" s="99" t="s">
        <v>82</v>
      </c>
    </row>
    <row r="91" spans="1:21" x14ac:dyDescent="0.3">
      <c r="A91" s="140" t="s">
        <v>81</v>
      </c>
      <c r="B91" s="140" t="s">
        <v>89</v>
      </c>
      <c r="C91" s="143">
        <v>9.5749999999999993</v>
      </c>
      <c r="D91" s="143">
        <v>8.0670000000000002</v>
      </c>
      <c r="E91" s="143">
        <v>8.2170000000000005</v>
      </c>
      <c r="F91" s="143">
        <v>8.44</v>
      </c>
      <c r="G91" s="143">
        <v>8.73</v>
      </c>
      <c r="H91" s="143">
        <v>10.183</v>
      </c>
      <c r="I91" s="143">
        <v>11.494</v>
      </c>
      <c r="J91" s="143">
        <v>11.586</v>
      </c>
      <c r="K91" s="143">
        <v>11.359</v>
      </c>
      <c r="L91" s="143">
        <v>10.920999999999999</v>
      </c>
      <c r="M91" s="143">
        <v>12.901999999999999</v>
      </c>
      <c r="N91" s="143">
        <v>13.446999999999999</v>
      </c>
      <c r="O91" s="143">
        <v>11.861000000000001</v>
      </c>
      <c r="P91" s="143">
        <v>11.744999999999999</v>
      </c>
      <c r="Q91" s="143">
        <v>12.076000000000001</v>
      </c>
      <c r="R91" s="143">
        <v>12.832000000000001</v>
      </c>
      <c r="S91" s="143">
        <v>12.898</v>
      </c>
      <c r="T91" s="143" t="s">
        <v>82</v>
      </c>
      <c r="U91" s="99" t="s">
        <v>82</v>
      </c>
    </row>
    <row r="92" spans="1:21" x14ac:dyDescent="0.3">
      <c r="A92" s="140" t="s">
        <v>95</v>
      </c>
      <c r="B92" s="140" t="s">
        <v>94</v>
      </c>
      <c r="C92" s="143" t="s">
        <v>82</v>
      </c>
      <c r="D92" s="143" t="s">
        <v>82</v>
      </c>
      <c r="E92" s="143" t="s">
        <v>82</v>
      </c>
      <c r="F92" s="143" t="s">
        <v>82</v>
      </c>
      <c r="G92" s="143" t="s">
        <v>82</v>
      </c>
      <c r="H92" s="143" t="s">
        <v>82</v>
      </c>
      <c r="I92" s="143" t="s">
        <v>82</v>
      </c>
      <c r="J92" s="143" t="s">
        <v>82</v>
      </c>
      <c r="K92" s="143" t="s">
        <v>82</v>
      </c>
      <c r="L92" s="143" t="s">
        <v>82</v>
      </c>
      <c r="M92" s="143" t="s">
        <v>82</v>
      </c>
      <c r="N92" s="143" t="s">
        <v>82</v>
      </c>
      <c r="O92" s="143" t="s">
        <v>82</v>
      </c>
      <c r="P92" s="143" t="s">
        <v>82</v>
      </c>
      <c r="Q92" s="143" t="s">
        <v>82</v>
      </c>
      <c r="R92" s="143" t="s">
        <v>82</v>
      </c>
      <c r="S92" s="143" t="s">
        <v>82</v>
      </c>
      <c r="T92" s="143" t="s">
        <v>82</v>
      </c>
      <c r="U92" s="99" t="s">
        <v>82</v>
      </c>
    </row>
    <row r="93" spans="1:21" x14ac:dyDescent="0.3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</row>
    <row r="94" spans="1:21" x14ac:dyDescent="0.3">
      <c r="A94" s="138" t="s">
        <v>93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</row>
    <row r="95" spans="1:21" x14ac:dyDescent="0.3">
      <c r="A95" s="138" t="s">
        <v>82</v>
      </c>
      <c r="B95" s="138" t="s">
        <v>92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</row>
    <row r="96" spans="1:21" x14ac:dyDescent="0.3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</row>
    <row r="97" spans="1:26" x14ac:dyDescent="0.3">
      <c r="A97" s="138" t="s">
        <v>126</v>
      </c>
      <c r="B97" s="138" t="s">
        <v>125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</row>
    <row r="98" spans="1:26" x14ac:dyDescent="0.3">
      <c r="A98" s="138" t="s">
        <v>124</v>
      </c>
      <c r="B98" s="138" t="s">
        <v>123</v>
      </c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</row>
    <row r="99" spans="1:26" x14ac:dyDescent="0.3">
      <c r="A99" s="138" t="s">
        <v>122</v>
      </c>
      <c r="B99" s="138" t="s">
        <v>121</v>
      </c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</row>
    <row r="100" spans="1:26" x14ac:dyDescent="0.3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</row>
    <row r="101" spans="1:26" x14ac:dyDescent="0.3">
      <c r="A101" s="140" t="s">
        <v>120</v>
      </c>
      <c r="B101" s="140" t="s">
        <v>119</v>
      </c>
      <c r="C101" s="140" t="s">
        <v>118</v>
      </c>
      <c r="D101" s="140" t="s">
        <v>117</v>
      </c>
      <c r="E101" s="140" t="s">
        <v>116</v>
      </c>
      <c r="F101" s="140" t="s">
        <v>115</v>
      </c>
      <c r="G101" s="140" t="s">
        <v>114</v>
      </c>
      <c r="H101" s="140" t="s">
        <v>113</v>
      </c>
      <c r="I101" s="140" t="s">
        <v>112</v>
      </c>
      <c r="J101" s="140" t="s">
        <v>111</v>
      </c>
      <c r="K101" s="140" t="s">
        <v>110</v>
      </c>
      <c r="L101" s="140" t="s">
        <v>109</v>
      </c>
      <c r="M101" s="140" t="s">
        <v>108</v>
      </c>
      <c r="N101" s="140" t="s">
        <v>107</v>
      </c>
      <c r="O101" s="140" t="s">
        <v>106</v>
      </c>
      <c r="P101" s="140" t="s">
        <v>105</v>
      </c>
      <c r="Q101" s="140" t="s">
        <v>104</v>
      </c>
      <c r="R101" s="140" t="s">
        <v>103</v>
      </c>
      <c r="S101" s="140" t="s">
        <v>102</v>
      </c>
      <c r="T101" s="140" t="s">
        <v>101</v>
      </c>
      <c r="U101" s="97" t="s">
        <v>100</v>
      </c>
      <c r="W101" s="136" t="s">
        <v>166</v>
      </c>
      <c r="X101" s="172" t="s">
        <v>163</v>
      </c>
      <c r="Y101" s="136" t="s">
        <v>164</v>
      </c>
      <c r="Z101" s="136" t="s">
        <v>165</v>
      </c>
    </row>
    <row r="102" spans="1:26" x14ac:dyDescent="0.3">
      <c r="A102" s="140" t="s">
        <v>67</v>
      </c>
      <c r="B102" s="140" t="s">
        <v>99</v>
      </c>
      <c r="C102" s="144">
        <v>100</v>
      </c>
      <c r="D102" s="143">
        <v>100.498</v>
      </c>
      <c r="E102" s="143">
        <v>99.198999999999998</v>
      </c>
      <c r="F102" s="143">
        <v>98.789000000000001</v>
      </c>
      <c r="G102" s="143">
        <v>103.735</v>
      </c>
      <c r="H102" s="143">
        <v>104.619</v>
      </c>
      <c r="I102" s="143">
        <v>106.56</v>
      </c>
      <c r="J102" s="143">
        <v>109.84</v>
      </c>
      <c r="K102" s="143">
        <v>107.764</v>
      </c>
      <c r="L102" s="143">
        <v>94.864999999999995</v>
      </c>
      <c r="M102" s="143">
        <v>91.867999999999995</v>
      </c>
      <c r="N102" s="143">
        <v>96.266000000000005</v>
      </c>
      <c r="O102" s="143">
        <v>89.061000000000007</v>
      </c>
      <c r="P102" s="143">
        <v>87.247</v>
      </c>
      <c r="Q102" s="143">
        <v>88.506</v>
      </c>
      <c r="R102" s="143">
        <v>88.691999999999993</v>
      </c>
      <c r="S102" s="143">
        <v>88.370999999999995</v>
      </c>
      <c r="T102" s="143">
        <v>90.344999999999999</v>
      </c>
      <c r="U102" s="143" t="s">
        <v>82</v>
      </c>
      <c r="W102" s="131">
        <f>RATE(T$101-C$101,,-C102,T102)</f>
        <v>-5.9548176555325547E-3</v>
      </c>
      <c r="X102" s="171">
        <f>((T102-C102)/T102)/(T$101-C$101)</f>
        <v>-6.2863598037587939E-3</v>
      </c>
      <c r="Y102" s="132">
        <f>AVERAGE(D144:T144)</f>
        <v>-5.0844489218247243E-3</v>
      </c>
      <c r="Z102" s="134">
        <f>(T102-C102)^(1/(T$101-C$101))-1</f>
        <v>-2.1426852056248418</v>
      </c>
    </row>
    <row r="103" spans="1:26" x14ac:dyDescent="0.3">
      <c r="A103" s="140" t="s">
        <v>35</v>
      </c>
      <c r="B103" s="140" t="s">
        <v>2</v>
      </c>
      <c r="C103" s="144">
        <v>100</v>
      </c>
      <c r="D103" s="143">
        <v>102.211</v>
      </c>
      <c r="E103" s="143">
        <v>100.358</v>
      </c>
      <c r="F103" s="143">
        <v>97.786000000000001</v>
      </c>
      <c r="G103" s="143">
        <v>100.367</v>
      </c>
      <c r="H103" s="143">
        <v>101.685</v>
      </c>
      <c r="I103" s="143">
        <v>115.33799999999999</v>
      </c>
      <c r="J103" s="143">
        <v>117.348</v>
      </c>
      <c r="K103" s="143">
        <v>117.884</v>
      </c>
      <c r="L103" s="143">
        <v>106.29300000000001</v>
      </c>
      <c r="M103" s="143">
        <v>107.339</v>
      </c>
      <c r="N103" s="143">
        <v>113.999</v>
      </c>
      <c r="O103" s="143">
        <v>102.099</v>
      </c>
      <c r="P103" s="143">
        <v>98.966999999999999</v>
      </c>
      <c r="Q103" s="143">
        <v>96.218999999999994</v>
      </c>
      <c r="R103" s="143">
        <v>95.230999999999995</v>
      </c>
      <c r="S103" s="143">
        <v>95.188999999999993</v>
      </c>
      <c r="T103" s="143">
        <v>100.423</v>
      </c>
      <c r="U103" s="143" t="s">
        <v>82</v>
      </c>
      <c r="W103" s="131">
        <f t="shared" ref="W103:W137" si="4">RATE(T$101-C$101,,-C103,T103)</f>
        <v>2.4832957570657983E-4</v>
      </c>
      <c r="X103" s="171">
        <f t="shared" ref="X103:X137" si="5">((T103-C103)/T103)/(T$101-C$101)</f>
        <v>2.4777543930351196E-4</v>
      </c>
      <c r="Y103" s="132">
        <f t="shared" ref="Y103:Y137" si="6">AVERAGE(D145:T145)</f>
        <v>1.7146422934418116E-3</v>
      </c>
      <c r="Z103" s="134">
        <f t="shared" ref="Z103:Z137" si="7">(T103-C103)^(1/(T$101-C$101))-1</f>
        <v>-4.9351381063313493E-2</v>
      </c>
    </row>
    <row r="104" spans="1:26" x14ac:dyDescent="0.3">
      <c r="A104" s="140" t="s">
        <v>36</v>
      </c>
      <c r="B104" s="140" t="s">
        <v>3</v>
      </c>
      <c r="C104" s="144">
        <v>100</v>
      </c>
      <c r="D104" s="143">
        <v>106.818</v>
      </c>
      <c r="E104" s="143">
        <v>109.03400000000001</v>
      </c>
      <c r="F104" s="143">
        <v>110.264</v>
      </c>
      <c r="G104" s="143">
        <v>123.834</v>
      </c>
      <c r="H104" s="143">
        <v>125.504</v>
      </c>
      <c r="I104" s="143">
        <v>136.358</v>
      </c>
      <c r="J104" s="143">
        <v>140.834</v>
      </c>
      <c r="K104" s="143">
        <v>151.79499999999999</v>
      </c>
      <c r="L104" s="143">
        <v>121.29</v>
      </c>
      <c r="M104" s="143">
        <v>119.637</v>
      </c>
      <c r="N104" s="143">
        <v>132.48599999999999</v>
      </c>
      <c r="O104" s="143">
        <v>127.34099999999999</v>
      </c>
      <c r="P104" s="143">
        <v>122.913</v>
      </c>
      <c r="Q104" s="143">
        <v>134.81299999999999</v>
      </c>
      <c r="R104" s="143">
        <v>151.59899999999999</v>
      </c>
      <c r="S104" s="143">
        <v>133.71</v>
      </c>
      <c r="T104" s="143">
        <v>137.79400000000001</v>
      </c>
      <c r="U104" s="143" t="s">
        <v>82</v>
      </c>
      <c r="W104" s="131">
        <f t="shared" si="4"/>
        <v>1.903715271373296E-2</v>
      </c>
      <c r="X104" s="171">
        <f t="shared" si="5"/>
        <v>1.6134058598982797E-2</v>
      </c>
      <c r="Y104" s="132">
        <f t="shared" si="6"/>
        <v>2.276306894286324E-2</v>
      </c>
      <c r="Z104" s="134">
        <f t="shared" si="7"/>
        <v>0.23819652241944778</v>
      </c>
    </row>
    <row r="105" spans="1:26" x14ac:dyDescent="0.3">
      <c r="A105" s="140" t="s">
        <v>37</v>
      </c>
      <c r="B105" s="140" t="s">
        <v>182</v>
      </c>
      <c r="C105" s="144">
        <v>100</v>
      </c>
      <c r="D105" s="143">
        <v>101.084</v>
      </c>
      <c r="E105" s="143">
        <v>96.451999999999998</v>
      </c>
      <c r="F105" s="143">
        <v>99.191000000000003</v>
      </c>
      <c r="G105" s="143">
        <v>105.30500000000001</v>
      </c>
      <c r="H105" s="143">
        <v>104.459</v>
      </c>
      <c r="I105" s="143">
        <v>107.745</v>
      </c>
      <c r="J105" s="143">
        <v>109.32299999999999</v>
      </c>
      <c r="K105" s="143">
        <v>107.61</v>
      </c>
      <c r="L105" s="143">
        <v>98.222999999999999</v>
      </c>
      <c r="M105" s="143">
        <v>93.293000000000006</v>
      </c>
      <c r="N105" s="143">
        <v>98.477999999999994</v>
      </c>
      <c r="O105" s="143">
        <v>87.581000000000003</v>
      </c>
      <c r="P105" s="143">
        <v>86.224000000000004</v>
      </c>
      <c r="Q105" s="143">
        <v>89.156999999999996</v>
      </c>
      <c r="R105" s="143">
        <v>92.936000000000007</v>
      </c>
      <c r="S105" s="143">
        <v>91.682000000000002</v>
      </c>
      <c r="T105" s="143">
        <v>92.254999999999995</v>
      </c>
      <c r="U105" s="143" t="s">
        <v>82</v>
      </c>
      <c r="W105" s="131">
        <f t="shared" si="4"/>
        <v>-4.730757139047412E-3</v>
      </c>
      <c r="X105" s="171">
        <f t="shared" si="5"/>
        <v>-4.9383581951560132E-3</v>
      </c>
      <c r="Y105" s="132">
        <f t="shared" si="6"/>
        <v>-3.610749941627741E-3</v>
      </c>
      <c r="Z105" s="134">
        <f t="shared" si="7"/>
        <v>-2.1279643605125154</v>
      </c>
    </row>
    <row r="106" spans="1:26" x14ac:dyDescent="0.3">
      <c r="A106" s="140" t="s">
        <v>38</v>
      </c>
      <c r="B106" s="140" t="s">
        <v>4</v>
      </c>
      <c r="C106" s="144">
        <v>100</v>
      </c>
      <c r="D106" s="143">
        <v>98.102999999999994</v>
      </c>
      <c r="E106" s="143">
        <v>93.896000000000001</v>
      </c>
      <c r="F106" s="143">
        <v>96.418000000000006</v>
      </c>
      <c r="G106" s="143">
        <v>101.42700000000001</v>
      </c>
      <c r="H106" s="143">
        <v>110.078</v>
      </c>
      <c r="I106" s="143">
        <v>117.069</v>
      </c>
      <c r="J106" s="143">
        <v>113.419</v>
      </c>
      <c r="K106" s="143">
        <v>108.607</v>
      </c>
      <c r="L106" s="143">
        <v>91.105999999999995</v>
      </c>
      <c r="M106" s="143">
        <v>85.239000000000004</v>
      </c>
      <c r="N106" s="143">
        <v>95.099000000000004</v>
      </c>
      <c r="O106" s="143">
        <v>95.391999999999996</v>
      </c>
      <c r="P106" s="143">
        <v>90.085999999999999</v>
      </c>
      <c r="Q106" s="143">
        <v>90.549000000000007</v>
      </c>
      <c r="R106" s="143">
        <v>93.783000000000001</v>
      </c>
      <c r="S106" s="143">
        <v>99.611999999999995</v>
      </c>
      <c r="T106" s="143">
        <v>102.05800000000001</v>
      </c>
      <c r="U106" s="143" t="s">
        <v>82</v>
      </c>
      <c r="W106" s="131">
        <f t="shared" si="4"/>
        <v>1.1990178442911881E-3</v>
      </c>
      <c r="X106" s="171">
        <f t="shared" si="5"/>
        <v>1.1861767184288558E-3</v>
      </c>
      <c r="Y106" s="132">
        <f t="shared" si="6"/>
        <v>3.3713654538256588E-3</v>
      </c>
      <c r="Z106" s="134">
        <f t="shared" si="7"/>
        <v>4.3369081453863201E-2</v>
      </c>
    </row>
    <row r="107" spans="1:26" x14ac:dyDescent="0.3">
      <c r="A107" s="140" t="s">
        <v>39</v>
      </c>
      <c r="B107" s="140" t="s">
        <v>98</v>
      </c>
      <c r="C107" s="144">
        <v>100</v>
      </c>
      <c r="D107" s="143">
        <v>94.519000000000005</v>
      </c>
      <c r="E107" s="143">
        <v>92.299000000000007</v>
      </c>
      <c r="F107" s="143">
        <v>91.215000000000003</v>
      </c>
      <c r="G107" s="143">
        <v>92.52</v>
      </c>
      <c r="H107" s="143">
        <v>89.573999999999998</v>
      </c>
      <c r="I107" s="143">
        <v>91.941000000000003</v>
      </c>
      <c r="J107" s="143">
        <v>91.983999999999995</v>
      </c>
      <c r="K107" s="143">
        <v>91.335999999999999</v>
      </c>
      <c r="L107" s="143">
        <v>86.986999999999995</v>
      </c>
      <c r="M107" s="143">
        <v>87.108000000000004</v>
      </c>
      <c r="N107" s="143">
        <v>94.081999999999994</v>
      </c>
      <c r="O107" s="143">
        <v>90.977999999999994</v>
      </c>
      <c r="P107" s="143">
        <v>90.346000000000004</v>
      </c>
      <c r="Q107" s="143">
        <v>93.741</v>
      </c>
      <c r="R107" s="143">
        <v>87.903000000000006</v>
      </c>
      <c r="S107" s="143">
        <v>89.02</v>
      </c>
      <c r="T107" s="143">
        <v>88.954999999999998</v>
      </c>
      <c r="U107" s="143" t="s">
        <v>82</v>
      </c>
      <c r="W107" s="131">
        <f t="shared" si="4"/>
        <v>-6.8610350074269147E-3</v>
      </c>
      <c r="X107" s="171">
        <f t="shared" si="5"/>
        <v>-7.3037590057100929E-3</v>
      </c>
      <c r="Y107" s="132">
        <f t="shared" si="6"/>
        <v>-6.2678770590658605E-3</v>
      </c>
      <c r="Z107" s="134">
        <f t="shared" si="7"/>
        <v>-2.1517618505316172</v>
      </c>
    </row>
    <row r="108" spans="1:26" x14ac:dyDescent="0.3">
      <c r="A108" s="140" t="s">
        <v>40</v>
      </c>
      <c r="B108" s="140" t="s">
        <v>6</v>
      </c>
      <c r="C108" s="144">
        <v>100</v>
      </c>
      <c r="D108" s="143">
        <v>95.35</v>
      </c>
      <c r="E108" s="143">
        <v>109.46</v>
      </c>
      <c r="F108" s="143">
        <v>138.38</v>
      </c>
      <c r="G108" s="143">
        <v>129.065</v>
      </c>
      <c r="H108" s="143">
        <v>126.307</v>
      </c>
      <c r="I108" s="143">
        <v>140.34899999999999</v>
      </c>
      <c r="J108" s="143">
        <v>170.34100000000001</v>
      </c>
      <c r="K108" s="143">
        <v>154.16399999999999</v>
      </c>
      <c r="L108" s="143">
        <v>144.179</v>
      </c>
      <c r="M108" s="143">
        <v>145.76300000000001</v>
      </c>
      <c r="N108" s="143">
        <v>156.30600000000001</v>
      </c>
      <c r="O108" s="143">
        <v>156.40100000000001</v>
      </c>
      <c r="P108" s="143">
        <v>166.25200000000001</v>
      </c>
      <c r="Q108" s="143">
        <v>162.77500000000001</v>
      </c>
      <c r="R108" s="143">
        <v>155.578</v>
      </c>
      <c r="S108" s="143">
        <v>154.69200000000001</v>
      </c>
      <c r="T108" s="143">
        <v>170.05699999999999</v>
      </c>
      <c r="U108" s="143" t="s">
        <v>82</v>
      </c>
      <c r="W108" s="131">
        <f t="shared" si="4"/>
        <v>3.1726019065986572E-2</v>
      </c>
      <c r="X108" s="171">
        <f t="shared" si="5"/>
        <v>2.4233051271044411E-2</v>
      </c>
      <c r="Y108" s="132">
        <f t="shared" si="6"/>
        <v>3.6326375590543802E-2</v>
      </c>
      <c r="Z108" s="134">
        <f t="shared" si="7"/>
        <v>0.28397324072644814</v>
      </c>
    </row>
    <row r="109" spans="1:26" x14ac:dyDescent="0.3">
      <c r="A109" s="140" t="s">
        <v>41</v>
      </c>
      <c r="B109" s="140" t="s">
        <v>7</v>
      </c>
      <c r="C109" s="144">
        <v>100</v>
      </c>
      <c r="D109" s="143">
        <v>101.029</v>
      </c>
      <c r="E109" s="143">
        <v>102.056</v>
      </c>
      <c r="F109" s="143">
        <v>115.545</v>
      </c>
      <c r="G109" s="143">
        <v>125.73699999999999</v>
      </c>
      <c r="H109" s="143">
        <v>127.321</v>
      </c>
      <c r="I109" s="143">
        <v>137.12899999999999</v>
      </c>
      <c r="J109" s="143">
        <v>141.31299999999999</v>
      </c>
      <c r="K109" s="143">
        <v>124.392</v>
      </c>
      <c r="L109" s="143">
        <v>94.991</v>
      </c>
      <c r="M109" s="143">
        <v>81.355999999999995</v>
      </c>
      <c r="N109" s="143">
        <v>76.343999999999994</v>
      </c>
      <c r="O109" s="143">
        <v>70.350999999999999</v>
      </c>
      <c r="P109" s="143">
        <v>77.876999999999995</v>
      </c>
      <c r="Q109" s="143">
        <v>74.644000000000005</v>
      </c>
      <c r="R109" s="143">
        <v>75.569999999999993</v>
      </c>
      <c r="S109" s="143">
        <v>81.412000000000006</v>
      </c>
      <c r="T109" s="143">
        <v>87.930999999999997</v>
      </c>
      <c r="U109" s="143" t="s">
        <v>82</v>
      </c>
      <c r="W109" s="131">
        <f t="shared" si="4"/>
        <v>-7.537202921362094E-3</v>
      </c>
      <c r="X109" s="171">
        <f t="shared" si="5"/>
        <v>-8.0738439966631607E-3</v>
      </c>
      <c r="Y109" s="132">
        <f t="shared" si="6"/>
        <v>-2.5597980239760814E-3</v>
      </c>
      <c r="Z109" s="134">
        <f t="shared" si="7"/>
        <v>-2.1577844778450919</v>
      </c>
    </row>
    <row r="110" spans="1:26" x14ac:dyDescent="0.3">
      <c r="A110" s="140" t="s">
        <v>42</v>
      </c>
      <c r="B110" s="140" t="s">
        <v>8</v>
      </c>
      <c r="C110" s="144">
        <v>100</v>
      </c>
      <c r="D110" s="143">
        <v>106.18300000000001</v>
      </c>
      <c r="E110" s="143">
        <v>109.038</v>
      </c>
      <c r="F110" s="143">
        <v>119.90900000000001</v>
      </c>
      <c r="G110" s="143">
        <v>117.749</v>
      </c>
      <c r="H110" s="143">
        <v>117.949</v>
      </c>
      <c r="I110" s="143">
        <v>115.39400000000001</v>
      </c>
      <c r="J110" s="143">
        <v>159.81899999999999</v>
      </c>
      <c r="K110" s="143">
        <v>151.75200000000001</v>
      </c>
      <c r="L110" s="143">
        <v>128.87700000000001</v>
      </c>
      <c r="M110" s="143">
        <v>115.331</v>
      </c>
      <c r="N110" s="143">
        <v>103.72</v>
      </c>
      <c r="O110" s="143">
        <v>94.864000000000004</v>
      </c>
      <c r="P110" s="143">
        <v>87.96</v>
      </c>
      <c r="Q110" s="143">
        <v>90.510999999999996</v>
      </c>
      <c r="R110" s="143">
        <v>86.138000000000005</v>
      </c>
      <c r="S110" s="143">
        <v>80.944999999999993</v>
      </c>
      <c r="T110" s="143">
        <v>84.078999999999994</v>
      </c>
      <c r="U110" s="143" t="s">
        <v>82</v>
      </c>
      <c r="W110" s="131">
        <f t="shared" si="4"/>
        <v>-1.0148933912369137E-2</v>
      </c>
      <c r="X110" s="171">
        <f t="shared" si="5"/>
        <v>-1.1138683996773348E-2</v>
      </c>
      <c r="Y110" s="132">
        <f t="shared" si="6"/>
        <v>-4.1539568254296928E-3</v>
      </c>
      <c r="Z110" s="134">
        <f t="shared" si="7"/>
        <v>-2.1768040050952155</v>
      </c>
    </row>
    <row r="111" spans="1:26" x14ac:dyDescent="0.3">
      <c r="A111" s="140" t="s">
        <v>43</v>
      </c>
      <c r="B111" s="140" t="s">
        <v>9</v>
      </c>
      <c r="C111" s="144">
        <v>100</v>
      </c>
      <c r="D111" s="143">
        <v>102.962</v>
      </c>
      <c r="E111" s="143">
        <v>112.184</v>
      </c>
      <c r="F111" s="143">
        <v>118.44799999999999</v>
      </c>
      <c r="G111" s="143">
        <v>121.932</v>
      </c>
      <c r="H111" s="143">
        <v>125.84</v>
      </c>
      <c r="I111" s="143">
        <v>131.858</v>
      </c>
      <c r="J111" s="143">
        <v>135.047</v>
      </c>
      <c r="K111" s="143">
        <v>117.684</v>
      </c>
      <c r="L111" s="143">
        <v>96.057000000000002</v>
      </c>
      <c r="M111" s="143">
        <v>85.32</v>
      </c>
      <c r="N111" s="143">
        <v>75.289000000000001</v>
      </c>
      <c r="O111" s="143">
        <v>59.9</v>
      </c>
      <c r="P111" s="143">
        <v>56.241</v>
      </c>
      <c r="Q111" s="143">
        <v>56.811</v>
      </c>
      <c r="R111" s="143">
        <v>59.393000000000001</v>
      </c>
      <c r="S111" s="143">
        <v>58.057000000000002</v>
      </c>
      <c r="T111" s="143">
        <v>58.901000000000003</v>
      </c>
      <c r="U111" s="143" t="s">
        <v>82</v>
      </c>
      <c r="W111" s="131">
        <f t="shared" si="4"/>
        <v>-3.0656273339105825E-2</v>
      </c>
      <c r="X111" s="171">
        <f t="shared" si="5"/>
        <v>-4.1044943809003531E-2</v>
      </c>
      <c r="Y111" s="132">
        <f t="shared" si="6"/>
        <v>-2.6532321362203116E-2</v>
      </c>
      <c r="Z111" s="134">
        <f t="shared" si="7"/>
        <v>-2.2443176181475906</v>
      </c>
    </row>
    <row r="112" spans="1:26" x14ac:dyDescent="0.3">
      <c r="A112" s="140" t="s">
        <v>44</v>
      </c>
      <c r="B112" s="140" t="s">
        <v>10</v>
      </c>
      <c r="C112" s="144">
        <v>100</v>
      </c>
      <c r="D112" s="143">
        <v>96.171000000000006</v>
      </c>
      <c r="E112" s="143">
        <v>96.747</v>
      </c>
      <c r="F112" s="143">
        <v>90.936999999999998</v>
      </c>
      <c r="G112" s="143">
        <v>100.059</v>
      </c>
      <c r="H112" s="143">
        <v>96.933999999999997</v>
      </c>
      <c r="I112" s="143">
        <v>99.081000000000003</v>
      </c>
      <c r="J112" s="143">
        <v>103.105</v>
      </c>
      <c r="K112" s="143">
        <v>100.95</v>
      </c>
      <c r="L112" s="143">
        <v>90.322000000000003</v>
      </c>
      <c r="M112" s="143">
        <v>88.71</v>
      </c>
      <c r="N112" s="143">
        <v>91.388999999999996</v>
      </c>
      <c r="O112" s="143">
        <v>88.802999999999997</v>
      </c>
      <c r="P112" s="143">
        <v>88.983999999999995</v>
      </c>
      <c r="Q112" s="143">
        <v>87.918999999999997</v>
      </c>
      <c r="R112" s="143">
        <v>83.718999999999994</v>
      </c>
      <c r="S112" s="143">
        <v>81.665999999999997</v>
      </c>
      <c r="T112" s="143">
        <v>85.438999999999993</v>
      </c>
      <c r="U112" s="143" t="s">
        <v>82</v>
      </c>
      <c r="W112" s="131">
        <f t="shared" si="4"/>
        <v>-9.2141993282666666E-3</v>
      </c>
      <c r="X112" s="171">
        <f t="shared" si="5"/>
        <v>-1.0025040224776816E-2</v>
      </c>
      <c r="Y112" s="132">
        <f t="shared" si="6"/>
        <v>-8.1565336034809498E-3</v>
      </c>
      <c r="Z112" s="134">
        <f t="shared" si="7"/>
        <v>-2.1706390627373882</v>
      </c>
    </row>
    <row r="113" spans="1:26" x14ac:dyDescent="0.3">
      <c r="A113" s="140" t="s">
        <v>45</v>
      </c>
      <c r="B113" s="140" t="s">
        <v>31</v>
      </c>
      <c r="C113" s="144">
        <v>100</v>
      </c>
      <c r="D113" s="143">
        <v>121.64700000000001</v>
      </c>
      <c r="E113" s="143">
        <v>141.143</v>
      </c>
      <c r="F113" s="143">
        <v>149.834</v>
      </c>
      <c r="G113" s="143">
        <v>169.27799999999999</v>
      </c>
      <c r="H113" s="143">
        <v>164.00399999999999</v>
      </c>
      <c r="I113" s="143">
        <v>173.745</v>
      </c>
      <c r="J113" s="143">
        <v>174.52099999999999</v>
      </c>
      <c r="K113" s="143">
        <v>200.256</v>
      </c>
      <c r="L113" s="143">
        <v>157.16300000000001</v>
      </c>
      <c r="M113" s="143">
        <v>132.86600000000001</v>
      </c>
      <c r="N113" s="143">
        <v>131.55600000000001</v>
      </c>
      <c r="O113" s="143">
        <v>119.84399999999999</v>
      </c>
      <c r="P113" s="143">
        <v>126.09</v>
      </c>
      <c r="Q113" s="143">
        <v>114.904</v>
      </c>
      <c r="R113" s="143">
        <v>122.044</v>
      </c>
      <c r="S113" s="143">
        <v>125.845</v>
      </c>
      <c r="T113" s="143">
        <v>122.458</v>
      </c>
      <c r="U113" s="143" t="s">
        <v>82</v>
      </c>
      <c r="W113" s="131">
        <f t="shared" si="4"/>
        <v>1.1988821828529185E-2</v>
      </c>
      <c r="X113" s="171">
        <f t="shared" si="5"/>
        <v>1.0787852353700139E-2</v>
      </c>
      <c r="Y113" s="132">
        <f t="shared" si="6"/>
        <v>1.819697473658563E-2</v>
      </c>
      <c r="Z113" s="134">
        <f t="shared" si="7"/>
        <v>0.20086010333962445</v>
      </c>
    </row>
    <row r="114" spans="1:26" x14ac:dyDescent="0.3">
      <c r="A114" s="140" t="s">
        <v>46</v>
      </c>
      <c r="B114" s="140" t="s">
        <v>11</v>
      </c>
      <c r="C114" s="144">
        <v>100</v>
      </c>
      <c r="D114" s="143">
        <v>97.471999999999994</v>
      </c>
      <c r="E114" s="143">
        <v>91.215000000000003</v>
      </c>
      <c r="F114" s="143">
        <v>82.16</v>
      </c>
      <c r="G114" s="143">
        <v>88.29</v>
      </c>
      <c r="H114" s="143">
        <v>91.165999999999997</v>
      </c>
      <c r="I114" s="143">
        <v>92.293999999999997</v>
      </c>
      <c r="J114" s="143">
        <v>87.73</v>
      </c>
      <c r="K114" s="143">
        <v>84.902000000000001</v>
      </c>
      <c r="L114" s="143">
        <v>76.33</v>
      </c>
      <c r="M114" s="143">
        <v>71.879000000000005</v>
      </c>
      <c r="N114" s="143">
        <v>69.695999999999998</v>
      </c>
      <c r="O114" s="143">
        <v>59.545000000000002</v>
      </c>
      <c r="P114" s="143">
        <v>52.475000000000001</v>
      </c>
      <c r="Q114" s="143">
        <v>50.067999999999998</v>
      </c>
      <c r="R114" s="143">
        <v>53.298000000000002</v>
      </c>
      <c r="S114" s="143">
        <v>52.037999999999997</v>
      </c>
      <c r="T114" s="143">
        <v>52.078000000000003</v>
      </c>
      <c r="U114" s="143" t="s">
        <v>82</v>
      </c>
      <c r="W114" s="131">
        <f t="shared" si="4"/>
        <v>-3.7650985911542117E-2</v>
      </c>
      <c r="X114" s="171">
        <f t="shared" si="5"/>
        <v>-5.4129213419689466E-2</v>
      </c>
      <c r="Y114" s="132">
        <f t="shared" si="6"/>
        <v>-3.5831054769387187E-2</v>
      </c>
      <c r="Z114" s="134">
        <f t="shared" si="7"/>
        <v>-2.2556106658064952</v>
      </c>
    </row>
    <row r="115" spans="1:26" x14ac:dyDescent="0.3">
      <c r="A115" s="140" t="s">
        <v>47</v>
      </c>
      <c r="B115" s="140" t="s">
        <v>12</v>
      </c>
      <c r="C115" s="144">
        <v>100</v>
      </c>
      <c r="D115" s="143">
        <v>100.01600000000001</v>
      </c>
      <c r="E115" s="143">
        <v>108.533</v>
      </c>
      <c r="F115" s="143">
        <v>95.501000000000005</v>
      </c>
      <c r="G115" s="143">
        <v>106.72499999999999</v>
      </c>
      <c r="H115" s="143">
        <v>109.005</v>
      </c>
      <c r="I115" s="143">
        <v>107.845</v>
      </c>
      <c r="J115" s="143">
        <v>124.164</v>
      </c>
      <c r="K115" s="143">
        <v>186.94</v>
      </c>
      <c r="L115" s="143">
        <v>146.86199999999999</v>
      </c>
      <c r="M115" s="143">
        <v>136.798</v>
      </c>
      <c r="N115" s="143">
        <v>134.27199999999999</v>
      </c>
      <c r="O115" s="143">
        <v>98.540999999999997</v>
      </c>
      <c r="P115" s="143">
        <v>71.203999999999994</v>
      </c>
      <c r="Q115" s="143">
        <v>70.674999999999997</v>
      </c>
      <c r="R115" s="143">
        <v>71.099999999999994</v>
      </c>
      <c r="S115" s="143">
        <v>79.069999999999993</v>
      </c>
      <c r="T115" s="143">
        <v>92.316999999999993</v>
      </c>
      <c r="U115" s="143" t="s">
        <v>82</v>
      </c>
      <c r="W115" s="131">
        <f t="shared" si="4"/>
        <v>-4.6914242246869978E-3</v>
      </c>
      <c r="X115" s="171">
        <f t="shared" si="5"/>
        <v>-4.895535778573705E-3</v>
      </c>
      <c r="Y115" s="132">
        <f t="shared" si="6"/>
        <v>1.0806254841170279E-2</v>
      </c>
      <c r="Z115" s="134">
        <f t="shared" si="7"/>
        <v>-2.1274311997395148</v>
      </c>
    </row>
    <row r="116" spans="1:26" x14ac:dyDescent="0.3">
      <c r="A116" s="140" t="s">
        <v>48</v>
      </c>
      <c r="B116" s="140" t="s">
        <v>13</v>
      </c>
      <c r="C116" s="144">
        <v>100</v>
      </c>
      <c r="D116" s="143">
        <v>104.214</v>
      </c>
      <c r="E116" s="143">
        <v>115.54600000000001</v>
      </c>
      <c r="F116" s="143">
        <v>126.054</v>
      </c>
      <c r="G116" s="143">
        <v>142.63999999999999</v>
      </c>
      <c r="H116" s="143">
        <v>164.06399999999999</v>
      </c>
      <c r="I116" s="143">
        <v>185.09800000000001</v>
      </c>
      <c r="J116" s="143">
        <v>215.54</v>
      </c>
      <c r="K116" s="143">
        <v>192.83600000000001</v>
      </c>
      <c r="L116" s="143">
        <v>114.383</v>
      </c>
      <c r="M116" s="143">
        <v>130.928</v>
      </c>
      <c r="N116" s="143">
        <v>151.01499999999999</v>
      </c>
      <c r="O116" s="143">
        <v>151.65100000000001</v>
      </c>
      <c r="P116" s="143">
        <v>163.97399999999999</v>
      </c>
      <c r="Q116" s="143">
        <v>156.62700000000001</v>
      </c>
      <c r="R116" s="143">
        <v>167.72</v>
      </c>
      <c r="S116" s="143">
        <v>148.46100000000001</v>
      </c>
      <c r="T116" s="143">
        <v>165.84399999999999</v>
      </c>
      <c r="U116" s="143" t="s">
        <v>82</v>
      </c>
      <c r="W116" s="131">
        <f t="shared" si="4"/>
        <v>3.020467305502644E-2</v>
      </c>
      <c r="X116" s="171">
        <f t="shared" si="5"/>
        <v>2.3354335825162414E-2</v>
      </c>
      <c r="Y116" s="132">
        <f t="shared" si="6"/>
        <v>4.2112122312044413E-2</v>
      </c>
      <c r="Z116" s="134">
        <f t="shared" si="7"/>
        <v>0.27929747158422202</v>
      </c>
    </row>
    <row r="117" spans="1:26" x14ac:dyDescent="0.3">
      <c r="A117" s="140" t="s">
        <v>49</v>
      </c>
      <c r="B117" s="140" t="s">
        <v>14</v>
      </c>
      <c r="C117" s="144">
        <v>100</v>
      </c>
      <c r="D117" s="143">
        <v>89.786000000000001</v>
      </c>
      <c r="E117" s="143">
        <v>108.155</v>
      </c>
      <c r="F117" s="143">
        <v>126.795</v>
      </c>
      <c r="G117" s="143">
        <v>135.46700000000001</v>
      </c>
      <c r="H117" s="143">
        <v>140.19200000000001</v>
      </c>
      <c r="I117" s="143">
        <v>141.172</v>
      </c>
      <c r="J117" s="143">
        <v>167.05199999999999</v>
      </c>
      <c r="K117" s="143">
        <v>177.48599999999999</v>
      </c>
      <c r="L117" s="143">
        <v>119.66200000000001</v>
      </c>
      <c r="M117" s="143">
        <v>131.84200000000001</v>
      </c>
      <c r="N117" s="143">
        <v>143.02600000000001</v>
      </c>
      <c r="O117" s="143">
        <v>131.22800000000001</v>
      </c>
      <c r="P117" s="143">
        <v>158.85499999999999</v>
      </c>
      <c r="Q117" s="143">
        <v>149.12</v>
      </c>
      <c r="R117" s="143">
        <v>149.09200000000001</v>
      </c>
      <c r="S117" s="143">
        <v>154.369</v>
      </c>
      <c r="T117" s="143">
        <v>172.86799999999999</v>
      </c>
      <c r="U117" s="143" t="s">
        <v>82</v>
      </c>
      <c r="W117" s="131">
        <f t="shared" si="4"/>
        <v>3.2721484798218479E-2</v>
      </c>
      <c r="X117" s="171">
        <f t="shared" si="5"/>
        <v>2.4795525725851343E-2</v>
      </c>
      <c r="Y117" s="132">
        <f t="shared" si="6"/>
        <v>4.1968048791212596E-2</v>
      </c>
      <c r="Z117" s="134">
        <f t="shared" si="7"/>
        <v>0.28694797587306642</v>
      </c>
    </row>
    <row r="118" spans="1:26" x14ac:dyDescent="0.3">
      <c r="A118" s="140" t="s">
        <v>50</v>
      </c>
      <c r="B118" s="140" t="s">
        <v>15</v>
      </c>
      <c r="C118" s="144">
        <v>100</v>
      </c>
      <c r="D118" s="143">
        <v>93.438999999999993</v>
      </c>
      <c r="E118" s="143">
        <v>100.404</v>
      </c>
      <c r="F118" s="143">
        <v>103.12</v>
      </c>
      <c r="G118" s="143">
        <v>108.43</v>
      </c>
      <c r="H118" s="143">
        <v>107.42700000000001</v>
      </c>
      <c r="I118" s="143">
        <v>117.04600000000001</v>
      </c>
      <c r="J118" s="143">
        <v>113.866</v>
      </c>
      <c r="K118" s="143">
        <v>99.567999999999998</v>
      </c>
      <c r="L118" s="143">
        <v>97.05</v>
      </c>
      <c r="M118" s="143">
        <v>97.894999999999996</v>
      </c>
      <c r="N118" s="143">
        <v>97.53</v>
      </c>
      <c r="O118" s="143">
        <v>96.668999999999997</v>
      </c>
      <c r="P118" s="143">
        <v>101.28</v>
      </c>
      <c r="Q118" s="143">
        <v>106.39400000000001</v>
      </c>
      <c r="R118" s="143">
        <v>122.277</v>
      </c>
      <c r="S118" s="143">
        <v>124.60899999999999</v>
      </c>
      <c r="T118" s="143">
        <v>125.087</v>
      </c>
      <c r="U118" s="143" t="s">
        <v>82</v>
      </c>
      <c r="W118" s="131">
        <f t="shared" si="4"/>
        <v>1.3254085090814959E-2</v>
      </c>
      <c r="X118" s="171">
        <f t="shared" si="5"/>
        <v>1.1797436043337368E-2</v>
      </c>
      <c r="Y118" s="132">
        <f t="shared" si="6"/>
        <v>1.5074865897129435E-2</v>
      </c>
      <c r="Z118" s="134">
        <f t="shared" si="7"/>
        <v>0.20870554237602024</v>
      </c>
    </row>
    <row r="119" spans="1:26" x14ac:dyDescent="0.3">
      <c r="A119" s="140" t="s">
        <v>51</v>
      </c>
      <c r="B119" s="140" t="s">
        <v>16</v>
      </c>
      <c r="C119" s="144">
        <v>100</v>
      </c>
      <c r="D119" s="143">
        <v>113.774</v>
      </c>
      <c r="E119" s="143">
        <v>109.36199999999999</v>
      </c>
      <c r="F119" s="143">
        <v>110.864</v>
      </c>
      <c r="G119" s="143">
        <v>130.57400000000001</v>
      </c>
      <c r="H119" s="143">
        <v>148.97999999999999</v>
      </c>
      <c r="I119" s="143">
        <v>124.53700000000001</v>
      </c>
      <c r="J119" s="143">
        <v>98.784999999999997</v>
      </c>
      <c r="K119" s="143">
        <v>110.80800000000001</v>
      </c>
      <c r="L119" s="143">
        <v>89.337999999999994</v>
      </c>
      <c r="M119" s="143">
        <v>81.816999999999993</v>
      </c>
      <c r="N119" s="143">
        <v>82.033000000000001</v>
      </c>
      <c r="O119" s="143">
        <v>71.676000000000002</v>
      </c>
      <c r="P119" s="143">
        <v>82.165000000000006</v>
      </c>
      <c r="Q119" s="143">
        <v>105.749</v>
      </c>
      <c r="R119" s="143">
        <v>103.91200000000001</v>
      </c>
      <c r="S119" s="143">
        <v>99.472999999999999</v>
      </c>
      <c r="T119" s="143">
        <v>107.52500000000001</v>
      </c>
      <c r="U119" s="143" t="s">
        <v>82</v>
      </c>
      <c r="W119" s="131">
        <f t="shared" si="4"/>
        <v>4.2769550406973481E-3</v>
      </c>
      <c r="X119" s="171">
        <f t="shared" si="5"/>
        <v>4.1166896891283861E-3</v>
      </c>
      <c r="Y119" s="132">
        <f t="shared" si="6"/>
        <v>1.3821777294808706E-2</v>
      </c>
      <c r="Z119" s="134">
        <f t="shared" si="7"/>
        <v>0.1260539701711767</v>
      </c>
    </row>
    <row r="120" spans="1:26" x14ac:dyDescent="0.3">
      <c r="A120" s="140" t="s">
        <v>52</v>
      </c>
      <c r="B120" s="140" t="s">
        <v>17</v>
      </c>
      <c r="C120" s="144">
        <v>100</v>
      </c>
      <c r="D120" s="143">
        <v>96.38</v>
      </c>
      <c r="E120" s="143">
        <v>92.554000000000002</v>
      </c>
      <c r="F120" s="143">
        <v>110.11199999999999</v>
      </c>
      <c r="G120" s="143">
        <v>111.53700000000001</v>
      </c>
      <c r="H120" s="143">
        <v>97.305000000000007</v>
      </c>
      <c r="I120" s="143">
        <v>118.523</v>
      </c>
      <c r="J120" s="143">
        <v>97.631</v>
      </c>
      <c r="K120" s="143">
        <v>86.706999999999994</v>
      </c>
      <c r="L120" s="143">
        <v>92.207999999999998</v>
      </c>
      <c r="M120" s="143">
        <v>79.194000000000003</v>
      </c>
      <c r="N120" s="143">
        <v>103.91800000000001</v>
      </c>
      <c r="O120" s="143">
        <v>119.059</v>
      </c>
      <c r="P120" s="143">
        <v>104.134</v>
      </c>
      <c r="Q120" s="143">
        <v>141.792</v>
      </c>
      <c r="R120" s="143">
        <v>166.81</v>
      </c>
      <c r="S120" s="143">
        <v>171.27199999999999</v>
      </c>
      <c r="T120" s="143">
        <v>151.35</v>
      </c>
      <c r="U120" s="143" t="s">
        <v>82</v>
      </c>
      <c r="W120" s="131">
        <f t="shared" si="4"/>
        <v>2.4677503470209333E-2</v>
      </c>
      <c r="X120" s="171">
        <f t="shared" si="5"/>
        <v>1.9957636176373424E-2</v>
      </c>
      <c r="Y120" s="132">
        <f t="shared" si="6"/>
        <v>3.7199704960185487E-2</v>
      </c>
      <c r="Z120" s="134">
        <f t="shared" si="7"/>
        <v>0.26072401715986393</v>
      </c>
    </row>
    <row r="121" spans="1:26" x14ac:dyDescent="0.3">
      <c r="A121" s="140" t="s">
        <v>53</v>
      </c>
      <c r="B121" s="140" t="s">
        <v>18</v>
      </c>
      <c r="C121" s="144">
        <v>100</v>
      </c>
      <c r="D121" s="143">
        <v>98.762</v>
      </c>
      <c r="E121" s="143">
        <v>89.103999999999999</v>
      </c>
      <c r="F121" s="143">
        <v>87.531999999999996</v>
      </c>
      <c r="G121" s="143">
        <v>92.382999999999996</v>
      </c>
      <c r="H121" s="143">
        <v>90.606999999999999</v>
      </c>
      <c r="I121" s="143">
        <v>91.998000000000005</v>
      </c>
      <c r="J121" s="143">
        <v>96.433000000000007</v>
      </c>
      <c r="K121" s="143">
        <v>102.258</v>
      </c>
      <c r="L121" s="143">
        <v>95.790999999999997</v>
      </c>
      <c r="M121" s="143">
        <v>95.644000000000005</v>
      </c>
      <c r="N121" s="143">
        <v>93.644000000000005</v>
      </c>
      <c r="O121" s="143">
        <v>89.516000000000005</v>
      </c>
      <c r="P121" s="143">
        <v>85.021000000000001</v>
      </c>
      <c r="Q121" s="143">
        <v>87.406000000000006</v>
      </c>
      <c r="R121" s="143">
        <v>93.822000000000003</v>
      </c>
      <c r="S121" s="143">
        <v>84.253</v>
      </c>
      <c r="T121" s="143">
        <v>79.917000000000002</v>
      </c>
      <c r="U121" s="143" t="s">
        <v>82</v>
      </c>
      <c r="W121" s="131">
        <f t="shared" si="4"/>
        <v>-1.3100582805019868E-2</v>
      </c>
      <c r="X121" s="171">
        <f t="shared" si="5"/>
        <v>-1.4782248347366274E-2</v>
      </c>
      <c r="Y121" s="132">
        <f t="shared" si="6"/>
        <v>-1.1743276203480382E-2</v>
      </c>
      <c r="Z121" s="134">
        <f t="shared" si="7"/>
        <v>-2.1929904737987371</v>
      </c>
    </row>
    <row r="122" spans="1:26" x14ac:dyDescent="0.3">
      <c r="A122" s="140" t="s">
        <v>54</v>
      </c>
      <c r="B122" s="140" t="s">
        <v>19</v>
      </c>
      <c r="C122" s="144">
        <v>100</v>
      </c>
      <c r="D122" s="143">
        <v>97.450999999999993</v>
      </c>
      <c r="E122" s="143">
        <v>104.958</v>
      </c>
      <c r="F122" s="143">
        <v>99.287999999999997</v>
      </c>
      <c r="G122" s="143">
        <v>104.232</v>
      </c>
      <c r="H122" s="143">
        <v>106.69499999999999</v>
      </c>
      <c r="I122" s="143">
        <v>108.503</v>
      </c>
      <c r="J122" s="143">
        <v>109.443</v>
      </c>
      <c r="K122" s="143">
        <v>104.401</v>
      </c>
      <c r="L122" s="143">
        <v>97.430999999999997</v>
      </c>
      <c r="M122" s="143">
        <v>99.093000000000004</v>
      </c>
      <c r="N122" s="143">
        <v>105.075</v>
      </c>
      <c r="O122" s="143">
        <v>100.17100000000001</v>
      </c>
      <c r="P122" s="143">
        <v>98.421000000000006</v>
      </c>
      <c r="Q122" s="143">
        <v>97.887</v>
      </c>
      <c r="R122" s="143">
        <v>97.188999999999993</v>
      </c>
      <c r="S122" s="143">
        <v>102.261</v>
      </c>
      <c r="T122" s="143">
        <v>112.50700000000001</v>
      </c>
      <c r="U122" s="143" t="s">
        <v>82</v>
      </c>
      <c r="W122" s="131">
        <f t="shared" si="4"/>
        <v>6.9561563180470494E-3</v>
      </c>
      <c r="X122" s="171">
        <f t="shared" si="5"/>
        <v>6.5392009595219977E-3</v>
      </c>
      <c r="Y122" s="132">
        <f t="shared" si="6"/>
        <v>8.0490195936485324E-3</v>
      </c>
      <c r="Z122" s="134">
        <f t="shared" si="7"/>
        <v>0.16021485193262563</v>
      </c>
    </row>
    <row r="123" spans="1:26" x14ac:dyDescent="0.3">
      <c r="A123" s="140" t="s">
        <v>70</v>
      </c>
      <c r="B123" s="140" t="s">
        <v>20</v>
      </c>
      <c r="C123" s="144">
        <v>100</v>
      </c>
      <c r="D123" s="143">
        <v>96.15</v>
      </c>
      <c r="E123" s="143">
        <v>91.756</v>
      </c>
      <c r="F123" s="143">
        <v>94.536000000000001</v>
      </c>
      <c r="G123" s="143">
        <v>100.723</v>
      </c>
      <c r="H123" s="143">
        <v>102.282</v>
      </c>
      <c r="I123" s="143">
        <v>104.416</v>
      </c>
      <c r="J123" s="143">
        <v>116.58</v>
      </c>
      <c r="K123" s="143">
        <v>119.345</v>
      </c>
      <c r="L123" s="143">
        <v>114.599</v>
      </c>
      <c r="M123" s="143">
        <v>119.584</v>
      </c>
      <c r="N123" s="143">
        <v>147.965</v>
      </c>
      <c r="O123" s="143">
        <v>128.953</v>
      </c>
      <c r="P123" s="143">
        <v>121.84399999999999</v>
      </c>
      <c r="Q123" s="143">
        <v>121.35599999999999</v>
      </c>
      <c r="R123" s="143">
        <v>119.27500000000001</v>
      </c>
      <c r="S123" s="143">
        <v>124.602</v>
      </c>
      <c r="T123" s="143">
        <v>132.10300000000001</v>
      </c>
      <c r="U123" s="143" t="s">
        <v>82</v>
      </c>
      <c r="W123" s="131">
        <f t="shared" si="4"/>
        <v>1.6512001709899707E-2</v>
      </c>
      <c r="X123" s="171">
        <f t="shared" si="5"/>
        <v>1.4294995304466082E-2</v>
      </c>
      <c r="Y123" s="132">
        <f t="shared" si="6"/>
        <v>1.9367803755906958E-2</v>
      </c>
      <c r="Z123" s="134">
        <f t="shared" si="7"/>
        <v>0.22636664655269256</v>
      </c>
    </row>
    <row r="124" spans="1:26" x14ac:dyDescent="0.3">
      <c r="A124" s="140" t="s">
        <v>55</v>
      </c>
      <c r="B124" s="140" t="s">
        <v>21</v>
      </c>
      <c r="C124" s="144">
        <v>100</v>
      </c>
      <c r="D124" s="143">
        <v>105.11</v>
      </c>
      <c r="E124" s="143">
        <v>101.949</v>
      </c>
      <c r="F124" s="143">
        <v>90.132000000000005</v>
      </c>
      <c r="G124" s="143">
        <v>98.138999999999996</v>
      </c>
      <c r="H124" s="143">
        <v>97.710999999999999</v>
      </c>
      <c r="I124" s="143">
        <v>107.258</v>
      </c>
      <c r="J124" s="143">
        <v>111.389</v>
      </c>
      <c r="K124" s="143">
        <v>116.726</v>
      </c>
      <c r="L124" s="143">
        <v>105.173</v>
      </c>
      <c r="M124" s="143">
        <v>97.899000000000001</v>
      </c>
      <c r="N124" s="143">
        <v>90.831999999999994</v>
      </c>
      <c r="O124" s="143">
        <v>83.378</v>
      </c>
      <c r="P124" s="143">
        <v>72.728999999999999</v>
      </c>
      <c r="Q124" s="143">
        <v>76.945999999999998</v>
      </c>
      <c r="R124" s="143">
        <v>77.685000000000002</v>
      </c>
      <c r="S124" s="143">
        <v>76.869</v>
      </c>
      <c r="T124" s="143">
        <v>81.614000000000004</v>
      </c>
      <c r="U124" s="143" t="s">
        <v>82</v>
      </c>
      <c r="W124" s="131">
        <f t="shared" si="4"/>
        <v>-1.1880008199045115E-2</v>
      </c>
      <c r="X124" s="171">
        <f t="shared" si="5"/>
        <v>-1.3251763322036729E-2</v>
      </c>
      <c r="Y124" s="132">
        <f t="shared" si="6"/>
        <v>-9.2688883589982923E-3</v>
      </c>
      <c r="Z124" s="134">
        <f t="shared" si="7"/>
        <v>-2.1868111102491072</v>
      </c>
    </row>
    <row r="125" spans="1:26" x14ac:dyDescent="0.3">
      <c r="A125" s="140" t="s">
        <v>56</v>
      </c>
      <c r="B125" s="140" t="s">
        <v>22</v>
      </c>
      <c r="C125" s="144">
        <v>100</v>
      </c>
      <c r="D125" s="143">
        <v>158.84100000000001</v>
      </c>
      <c r="E125" s="143">
        <v>152.23699999999999</v>
      </c>
      <c r="F125" s="143">
        <v>165.696</v>
      </c>
      <c r="G125" s="143">
        <v>177.1</v>
      </c>
      <c r="H125" s="143">
        <v>193.83699999999999</v>
      </c>
      <c r="I125" s="143">
        <v>208.59700000000001</v>
      </c>
      <c r="J125" s="143">
        <v>248.047</v>
      </c>
      <c r="K125" s="143">
        <v>263.988</v>
      </c>
      <c r="L125" s="143">
        <v>205.172</v>
      </c>
      <c r="M125" s="143">
        <v>159.92099999999999</v>
      </c>
      <c r="N125" s="143">
        <v>221.99299999999999</v>
      </c>
      <c r="O125" s="143">
        <v>209</v>
      </c>
      <c r="P125" s="143">
        <v>208.27500000000001</v>
      </c>
      <c r="Q125" s="143">
        <v>216.53899999999999</v>
      </c>
      <c r="R125" s="143">
        <v>258.08100000000002</v>
      </c>
      <c r="S125" s="143">
        <v>261.108</v>
      </c>
      <c r="T125" s="143">
        <v>240.232</v>
      </c>
      <c r="U125" s="143" t="s">
        <v>82</v>
      </c>
      <c r="W125" s="131">
        <f t="shared" si="4"/>
        <v>5.2907090697525305E-2</v>
      </c>
      <c r="X125" s="171">
        <f t="shared" si="5"/>
        <v>3.4337395419721722E-2</v>
      </c>
      <c r="Y125" s="132">
        <f t="shared" si="6"/>
        <v>6.9070660267324127E-2</v>
      </c>
      <c r="Z125" s="134">
        <f t="shared" si="7"/>
        <v>0.33747331301260486</v>
      </c>
    </row>
    <row r="126" spans="1:26" x14ac:dyDescent="0.3">
      <c r="A126" s="140" t="s">
        <v>57</v>
      </c>
      <c r="B126" s="140" t="s">
        <v>23</v>
      </c>
      <c r="C126" s="144">
        <v>100</v>
      </c>
      <c r="D126" s="143">
        <v>98.296999999999997</v>
      </c>
      <c r="E126" s="143">
        <v>101.99</v>
      </c>
      <c r="F126" s="143">
        <v>110.334</v>
      </c>
      <c r="G126" s="143">
        <v>111.52200000000001</v>
      </c>
      <c r="H126" s="143">
        <v>108.12</v>
      </c>
      <c r="I126" s="143">
        <v>126.13500000000001</v>
      </c>
      <c r="J126" s="143">
        <v>139.64500000000001</v>
      </c>
      <c r="K126" s="143">
        <v>122.873</v>
      </c>
      <c r="L126" s="143">
        <v>101.54900000000001</v>
      </c>
      <c r="M126" s="143">
        <v>95.98</v>
      </c>
      <c r="N126" s="143">
        <v>86.424000000000007</v>
      </c>
      <c r="O126" s="143">
        <v>75.058000000000007</v>
      </c>
      <c r="P126" s="143">
        <v>73.606999999999999</v>
      </c>
      <c r="Q126" s="143">
        <v>79.171999999999997</v>
      </c>
      <c r="R126" s="143">
        <v>80.326999999999998</v>
      </c>
      <c r="S126" s="143">
        <v>77.534999999999997</v>
      </c>
      <c r="T126" s="143">
        <v>79.233000000000004</v>
      </c>
      <c r="U126" s="143" t="s">
        <v>82</v>
      </c>
      <c r="W126" s="131">
        <f t="shared" si="4"/>
        <v>-1.35994630511766E-2</v>
      </c>
      <c r="X126" s="171">
        <f t="shared" si="5"/>
        <v>-1.54176698508717E-2</v>
      </c>
      <c r="Y126" s="132">
        <f t="shared" si="6"/>
        <v>-9.7189589926671253E-3</v>
      </c>
      <c r="Z126" s="134">
        <f t="shared" si="7"/>
        <v>-2.1953430871249875</v>
      </c>
    </row>
    <row r="127" spans="1:26" x14ac:dyDescent="0.3">
      <c r="A127" s="140" t="s">
        <v>71</v>
      </c>
      <c r="B127" s="140" t="s">
        <v>24</v>
      </c>
      <c r="C127" s="144">
        <v>100</v>
      </c>
      <c r="D127" s="143">
        <v>106.733</v>
      </c>
      <c r="E127" s="143">
        <v>111.405</v>
      </c>
      <c r="F127" s="143">
        <v>108.678</v>
      </c>
      <c r="G127" s="143">
        <v>126.63500000000001</v>
      </c>
      <c r="H127" s="143">
        <v>138.16999999999999</v>
      </c>
      <c r="I127" s="143">
        <v>136.90899999999999</v>
      </c>
      <c r="J127" s="143">
        <v>138.86799999999999</v>
      </c>
      <c r="K127" s="143">
        <v>152.91800000000001</v>
      </c>
      <c r="L127" s="143">
        <v>134.77799999999999</v>
      </c>
      <c r="M127" s="143">
        <v>132.43600000000001</v>
      </c>
      <c r="N127" s="143">
        <v>133.834</v>
      </c>
      <c r="O127" s="143">
        <v>118.68600000000001</v>
      </c>
      <c r="P127" s="143">
        <v>113.386</v>
      </c>
      <c r="Q127" s="143">
        <v>125.42</v>
      </c>
      <c r="R127" s="143">
        <v>126.426</v>
      </c>
      <c r="S127" s="143">
        <v>133.61600000000001</v>
      </c>
      <c r="T127" s="143">
        <v>130.93100000000001</v>
      </c>
      <c r="U127" s="143" t="s">
        <v>82</v>
      </c>
      <c r="W127" s="131">
        <f t="shared" si="4"/>
        <v>1.5979282502776262E-2</v>
      </c>
      <c r="X127" s="171">
        <f t="shared" si="5"/>
        <v>1.3896407941857121E-2</v>
      </c>
      <c r="Y127" s="132">
        <f t="shared" si="6"/>
        <v>1.8643840094614127E-2</v>
      </c>
      <c r="Z127" s="134">
        <f t="shared" si="7"/>
        <v>0.22368668082380161</v>
      </c>
    </row>
    <row r="128" spans="1:26" x14ac:dyDescent="0.3">
      <c r="A128" s="140" t="s">
        <v>58</v>
      </c>
      <c r="B128" s="140" t="s">
        <v>25</v>
      </c>
      <c r="C128" s="144">
        <v>100</v>
      </c>
      <c r="D128" s="143">
        <v>102.081</v>
      </c>
      <c r="E128" s="143">
        <v>102.31</v>
      </c>
      <c r="F128" s="143">
        <v>107.117</v>
      </c>
      <c r="G128" s="143">
        <v>108.22799999999999</v>
      </c>
      <c r="H128" s="143">
        <v>110.169</v>
      </c>
      <c r="I128" s="143">
        <v>115.187</v>
      </c>
      <c r="J128" s="143">
        <v>117.38</v>
      </c>
      <c r="K128" s="143">
        <v>118.836</v>
      </c>
      <c r="L128" s="143">
        <v>97.941999999999993</v>
      </c>
      <c r="M128" s="143">
        <v>105.642</v>
      </c>
      <c r="N128" s="143">
        <v>106.907</v>
      </c>
      <c r="O128" s="143">
        <v>102.58799999999999</v>
      </c>
      <c r="P128" s="143">
        <v>116.345</v>
      </c>
      <c r="Q128" s="143">
        <v>97.046000000000006</v>
      </c>
      <c r="R128" s="143">
        <v>95.808000000000007</v>
      </c>
      <c r="S128" s="143">
        <v>99.18</v>
      </c>
      <c r="T128" s="143">
        <v>104.119</v>
      </c>
      <c r="U128" s="143" t="s">
        <v>82</v>
      </c>
      <c r="W128" s="131">
        <f t="shared" si="4"/>
        <v>2.3771910363315934E-3</v>
      </c>
      <c r="X128" s="171">
        <f t="shared" si="5"/>
        <v>2.3270884050659228E-3</v>
      </c>
      <c r="Y128" s="132">
        <f t="shared" si="6"/>
        <v>5.3038125779812538E-3</v>
      </c>
      <c r="Z128" s="134">
        <f t="shared" si="7"/>
        <v>8.6836519635594245E-2</v>
      </c>
    </row>
    <row r="129" spans="1:26" x14ac:dyDescent="0.3">
      <c r="A129" s="140" t="s">
        <v>59</v>
      </c>
      <c r="B129" s="140" t="s">
        <v>26</v>
      </c>
      <c r="C129" s="144">
        <v>100</v>
      </c>
      <c r="D129" s="143">
        <v>98.382999999999996</v>
      </c>
      <c r="E129" s="143">
        <v>100.209</v>
      </c>
      <c r="F129" s="143">
        <v>101.155</v>
      </c>
      <c r="G129" s="143">
        <v>104.401</v>
      </c>
      <c r="H129" s="143">
        <v>113.262</v>
      </c>
      <c r="I129" s="143">
        <v>106.13200000000001</v>
      </c>
      <c r="J129" s="143">
        <v>116.53400000000001</v>
      </c>
      <c r="K129" s="143">
        <v>116.527</v>
      </c>
      <c r="L129" s="143">
        <v>101.474</v>
      </c>
      <c r="M129" s="143">
        <v>115.14700000000001</v>
      </c>
      <c r="N129" s="143">
        <v>121.384</v>
      </c>
      <c r="O129" s="143">
        <v>120.941</v>
      </c>
      <c r="P129" s="143">
        <v>124.527</v>
      </c>
      <c r="Q129" s="143">
        <v>127.292</v>
      </c>
      <c r="R129" s="143">
        <v>126.045</v>
      </c>
      <c r="S129" s="143">
        <v>129.31899999999999</v>
      </c>
      <c r="T129" s="143">
        <v>134.52600000000001</v>
      </c>
      <c r="U129" s="143" t="s">
        <v>82</v>
      </c>
      <c r="W129" s="131">
        <f t="shared" si="4"/>
        <v>1.7599387750731502E-2</v>
      </c>
      <c r="X129" s="171">
        <f t="shared" si="5"/>
        <v>1.5097016015272798E-2</v>
      </c>
      <c r="Y129" s="132">
        <f t="shared" si="6"/>
        <v>1.9304150817137232E-2</v>
      </c>
      <c r="Z129" s="134">
        <f t="shared" si="7"/>
        <v>0.23162697474316341</v>
      </c>
    </row>
    <row r="130" spans="1:26" x14ac:dyDescent="0.3">
      <c r="A130" s="140" t="s">
        <v>60</v>
      </c>
      <c r="B130" s="140" t="s">
        <v>27</v>
      </c>
      <c r="C130" s="144">
        <v>100</v>
      </c>
      <c r="D130" s="143">
        <v>100.6</v>
      </c>
      <c r="E130" s="143">
        <v>97.715999999999994</v>
      </c>
      <c r="F130" s="143">
        <v>97.858000000000004</v>
      </c>
      <c r="G130" s="143">
        <v>101.77500000000001</v>
      </c>
      <c r="H130" s="143">
        <v>99.162999999999997</v>
      </c>
      <c r="I130" s="143">
        <v>98.025999999999996</v>
      </c>
      <c r="J130" s="143">
        <v>97.302999999999997</v>
      </c>
      <c r="K130" s="143">
        <v>91.349000000000004</v>
      </c>
      <c r="L130" s="143">
        <v>80.073999999999998</v>
      </c>
      <c r="M130" s="143">
        <v>77.872</v>
      </c>
      <c r="N130" s="143">
        <v>78.656999999999996</v>
      </c>
      <c r="O130" s="143">
        <v>76.099999999999994</v>
      </c>
      <c r="P130" s="143">
        <v>77.072000000000003</v>
      </c>
      <c r="Q130" s="143">
        <v>79.852000000000004</v>
      </c>
      <c r="R130" s="143">
        <v>79.06</v>
      </c>
      <c r="S130" s="143">
        <v>77.414000000000001</v>
      </c>
      <c r="T130" s="143">
        <v>77.924000000000007</v>
      </c>
      <c r="U130" s="143" t="s">
        <v>82</v>
      </c>
      <c r="W130" s="131">
        <f t="shared" si="4"/>
        <v>-1.4565597486405553E-2</v>
      </c>
      <c r="X130" s="171">
        <f t="shared" si="5"/>
        <v>-1.6664804621093848E-2</v>
      </c>
      <c r="Y130" s="132">
        <f t="shared" si="6"/>
        <v>-1.3855635790557212E-2</v>
      </c>
      <c r="Z130" s="134">
        <f t="shared" si="7"/>
        <v>-2.1996488452770437</v>
      </c>
    </row>
    <row r="131" spans="1:26" x14ac:dyDescent="0.3">
      <c r="A131" s="140" t="s">
        <v>77</v>
      </c>
      <c r="B131" s="140" t="s">
        <v>86</v>
      </c>
      <c r="C131" s="145" t="s">
        <v>82</v>
      </c>
      <c r="D131" s="143" t="s">
        <v>82</v>
      </c>
      <c r="E131" s="143" t="s">
        <v>82</v>
      </c>
      <c r="F131" s="143" t="s">
        <v>82</v>
      </c>
      <c r="G131" s="143" t="s">
        <v>82</v>
      </c>
      <c r="H131" s="143" t="s">
        <v>82</v>
      </c>
      <c r="I131" s="143" t="s">
        <v>82</v>
      </c>
      <c r="J131" s="143" t="s">
        <v>82</v>
      </c>
      <c r="K131" s="143" t="s">
        <v>82</v>
      </c>
      <c r="L131" s="143" t="s">
        <v>82</v>
      </c>
      <c r="M131" s="143" t="s">
        <v>82</v>
      </c>
      <c r="N131" s="143" t="s">
        <v>82</v>
      </c>
      <c r="O131" s="143" t="s">
        <v>82</v>
      </c>
      <c r="P131" s="143" t="s">
        <v>82</v>
      </c>
      <c r="Q131" s="143" t="s">
        <v>82</v>
      </c>
      <c r="R131" s="143" t="s">
        <v>82</v>
      </c>
      <c r="S131" s="143" t="s">
        <v>82</v>
      </c>
      <c r="T131" s="143" t="s">
        <v>82</v>
      </c>
      <c r="U131" s="143" t="s">
        <v>82</v>
      </c>
      <c r="W131" s="131" t="e">
        <f t="shared" si="4"/>
        <v>#VALUE!</v>
      </c>
      <c r="X131" s="171" t="e">
        <f t="shared" si="5"/>
        <v>#VALUE!</v>
      </c>
      <c r="Y131" s="132" t="e">
        <f t="shared" si="6"/>
        <v>#VALUE!</v>
      </c>
      <c r="Z131" s="134" t="e">
        <f t="shared" si="7"/>
        <v>#VALUE!</v>
      </c>
    </row>
    <row r="132" spans="1:26" x14ac:dyDescent="0.3">
      <c r="A132" s="140" t="s">
        <v>78</v>
      </c>
      <c r="B132" s="140" t="s">
        <v>87</v>
      </c>
      <c r="C132" s="144">
        <v>100</v>
      </c>
      <c r="D132" s="143">
        <v>100.05</v>
      </c>
      <c r="E132" s="143">
        <v>98.028000000000006</v>
      </c>
      <c r="F132" s="143">
        <v>95.513000000000005</v>
      </c>
      <c r="G132" s="143">
        <v>100.965</v>
      </c>
      <c r="H132" s="143">
        <v>102.307</v>
      </c>
      <c r="I132" s="143">
        <v>104.789</v>
      </c>
      <c r="J132" s="143">
        <v>103.27</v>
      </c>
      <c r="K132" s="143">
        <v>105.07299999999999</v>
      </c>
      <c r="L132" s="143">
        <v>105.22</v>
      </c>
      <c r="M132" s="143">
        <v>108.22499999999999</v>
      </c>
      <c r="N132" s="143">
        <v>110.559</v>
      </c>
      <c r="O132" s="143">
        <v>107.539</v>
      </c>
      <c r="P132" s="143">
        <v>110.893</v>
      </c>
      <c r="Q132" s="143">
        <v>112.07899999999999</v>
      </c>
      <c r="R132" s="143">
        <v>106.32599999999999</v>
      </c>
      <c r="S132" s="143">
        <v>108.015</v>
      </c>
      <c r="T132" s="143">
        <v>106.73699999999999</v>
      </c>
      <c r="U132" s="143" t="s">
        <v>82</v>
      </c>
      <c r="W132" s="131">
        <f t="shared" si="4"/>
        <v>3.8425212065185976E-3</v>
      </c>
      <c r="X132" s="171">
        <f t="shared" si="5"/>
        <v>3.7128092193621566E-3</v>
      </c>
      <c r="Y132" s="132">
        <f t="shared" si="6"/>
        <v>4.1792155201169729E-3</v>
      </c>
      <c r="Z132" s="134">
        <f t="shared" si="7"/>
        <v>0.11875071610952093</v>
      </c>
    </row>
    <row r="133" spans="1:26" x14ac:dyDescent="0.3">
      <c r="A133" s="140" t="s">
        <v>79</v>
      </c>
      <c r="B133" s="140" t="s">
        <v>183</v>
      </c>
      <c r="C133" s="145" t="s">
        <v>82</v>
      </c>
      <c r="D133" s="143" t="s">
        <v>82</v>
      </c>
      <c r="E133" s="143" t="s">
        <v>82</v>
      </c>
      <c r="F133" s="143" t="s">
        <v>82</v>
      </c>
      <c r="G133" s="143" t="s">
        <v>82</v>
      </c>
      <c r="H133" s="143" t="s">
        <v>82</v>
      </c>
      <c r="I133" s="143" t="s">
        <v>82</v>
      </c>
      <c r="J133" s="143" t="s">
        <v>82</v>
      </c>
      <c r="K133" s="143" t="s">
        <v>82</v>
      </c>
      <c r="L133" s="143" t="s">
        <v>82</v>
      </c>
      <c r="M133" s="143" t="s">
        <v>82</v>
      </c>
      <c r="N133" s="143" t="s">
        <v>82</v>
      </c>
      <c r="O133" s="143" t="s">
        <v>82</v>
      </c>
      <c r="P133" s="143" t="s">
        <v>82</v>
      </c>
      <c r="Q133" s="143" t="s">
        <v>82</v>
      </c>
      <c r="R133" s="143" t="s">
        <v>82</v>
      </c>
      <c r="S133" s="143" t="s">
        <v>82</v>
      </c>
      <c r="T133" s="143" t="s">
        <v>82</v>
      </c>
      <c r="U133" s="143" t="s">
        <v>82</v>
      </c>
      <c r="W133" s="131" t="e">
        <f t="shared" si="4"/>
        <v>#VALUE!</v>
      </c>
      <c r="X133" s="171" t="e">
        <f t="shared" si="5"/>
        <v>#VALUE!</v>
      </c>
      <c r="Y133" s="132" t="e">
        <f t="shared" si="6"/>
        <v>#VALUE!</v>
      </c>
      <c r="Z133" s="134" t="e">
        <f t="shared" si="7"/>
        <v>#VALUE!</v>
      </c>
    </row>
    <row r="134" spans="1:26" x14ac:dyDescent="0.3">
      <c r="A134" s="140" t="s">
        <v>97</v>
      </c>
      <c r="B134" s="140" t="s">
        <v>96</v>
      </c>
      <c r="C134" s="145" t="s">
        <v>82</v>
      </c>
      <c r="D134" s="143" t="s">
        <v>82</v>
      </c>
      <c r="E134" s="143" t="s">
        <v>82</v>
      </c>
      <c r="F134" s="143" t="s">
        <v>82</v>
      </c>
      <c r="G134" s="143" t="s">
        <v>82</v>
      </c>
      <c r="H134" s="143" t="s">
        <v>82</v>
      </c>
      <c r="I134" s="143" t="s">
        <v>82</v>
      </c>
      <c r="J134" s="143" t="s">
        <v>82</v>
      </c>
      <c r="K134" s="143" t="s">
        <v>82</v>
      </c>
      <c r="L134" s="143" t="s">
        <v>82</v>
      </c>
      <c r="M134" s="143" t="s">
        <v>82</v>
      </c>
      <c r="N134" s="143" t="s">
        <v>82</v>
      </c>
      <c r="O134" s="143" t="s">
        <v>82</v>
      </c>
      <c r="P134" s="143" t="s">
        <v>82</v>
      </c>
      <c r="Q134" s="143" t="s">
        <v>82</v>
      </c>
      <c r="R134" s="143" t="s">
        <v>82</v>
      </c>
      <c r="S134" s="143" t="s">
        <v>82</v>
      </c>
      <c r="T134" s="143" t="s">
        <v>82</v>
      </c>
      <c r="U134" s="143" t="s">
        <v>82</v>
      </c>
      <c r="W134" s="131" t="e">
        <f t="shared" si="4"/>
        <v>#VALUE!</v>
      </c>
      <c r="X134" s="171" t="e">
        <f t="shared" si="5"/>
        <v>#VALUE!</v>
      </c>
      <c r="Y134" s="132" t="e">
        <f t="shared" si="6"/>
        <v>#VALUE!</v>
      </c>
      <c r="Z134" s="134" t="e">
        <f t="shared" si="7"/>
        <v>#VALUE!</v>
      </c>
    </row>
    <row r="135" spans="1:26" x14ac:dyDescent="0.3">
      <c r="A135" s="140" t="s">
        <v>80</v>
      </c>
      <c r="B135" s="140" t="s">
        <v>88</v>
      </c>
      <c r="C135" s="145" t="s">
        <v>82</v>
      </c>
      <c r="D135" s="143" t="s">
        <v>82</v>
      </c>
      <c r="E135" s="143" t="s">
        <v>82</v>
      </c>
      <c r="F135" s="143" t="s">
        <v>82</v>
      </c>
      <c r="G135" s="143" t="s">
        <v>82</v>
      </c>
      <c r="H135" s="143" t="s">
        <v>82</v>
      </c>
      <c r="I135" s="143" t="s">
        <v>82</v>
      </c>
      <c r="J135" s="143" t="s">
        <v>82</v>
      </c>
      <c r="K135" s="143" t="s">
        <v>82</v>
      </c>
      <c r="L135" s="143" t="s">
        <v>82</v>
      </c>
      <c r="M135" s="143" t="s">
        <v>82</v>
      </c>
      <c r="N135" s="143" t="s">
        <v>82</v>
      </c>
      <c r="O135" s="143" t="s">
        <v>82</v>
      </c>
      <c r="P135" s="143" t="s">
        <v>82</v>
      </c>
      <c r="Q135" s="143" t="s">
        <v>82</v>
      </c>
      <c r="R135" s="143" t="s">
        <v>82</v>
      </c>
      <c r="S135" s="143" t="s">
        <v>82</v>
      </c>
      <c r="T135" s="143" t="s">
        <v>82</v>
      </c>
      <c r="U135" s="143" t="s">
        <v>82</v>
      </c>
      <c r="W135" s="131" t="e">
        <f t="shared" si="4"/>
        <v>#VALUE!</v>
      </c>
      <c r="X135" s="171" t="e">
        <f t="shared" si="5"/>
        <v>#VALUE!</v>
      </c>
      <c r="Y135" s="132" t="e">
        <f t="shared" si="6"/>
        <v>#VALUE!</v>
      </c>
      <c r="Z135" s="134" t="e">
        <f t="shared" si="7"/>
        <v>#VALUE!</v>
      </c>
    </row>
    <row r="136" spans="1:26" x14ac:dyDescent="0.3">
      <c r="A136" s="140" t="s">
        <v>81</v>
      </c>
      <c r="B136" s="140" t="s">
        <v>89</v>
      </c>
      <c r="C136" s="144">
        <v>100</v>
      </c>
      <c r="D136" s="143">
        <v>83.427000000000007</v>
      </c>
      <c r="E136" s="143">
        <v>86.067999999999998</v>
      </c>
      <c r="F136" s="143">
        <v>89.468999999999994</v>
      </c>
      <c r="G136" s="143">
        <v>93.656000000000006</v>
      </c>
      <c r="H136" s="143">
        <v>110.59099999999999</v>
      </c>
      <c r="I136" s="143">
        <v>126.404</v>
      </c>
      <c r="J136" s="143">
        <v>128.99299999999999</v>
      </c>
      <c r="K136" s="143">
        <v>128.08099999999999</v>
      </c>
      <c r="L136" s="143">
        <v>124.858</v>
      </c>
      <c r="M136" s="143">
        <v>149.76</v>
      </c>
      <c r="N136" s="143">
        <v>158.39699999999999</v>
      </c>
      <c r="O136" s="143">
        <v>141.506</v>
      </c>
      <c r="P136" s="143">
        <v>141.929</v>
      </c>
      <c r="Q136" s="143">
        <v>147.91300000000001</v>
      </c>
      <c r="R136" s="143">
        <v>159.28299999999999</v>
      </c>
      <c r="S136" s="143">
        <v>162.27799999999999</v>
      </c>
      <c r="T136" s="143" t="s">
        <v>82</v>
      </c>
      <c r="U136" s="143" t="s">
        <v>82</v>
      </c>
      <c r="W136" s="131" t="e">
        <f t="shared" si="4"/>
        <v>#VALUE!</v>
      </c>
      <c r="X136" s="171" t="e">
        <f t="shared" si="5"/>
        <v>#VALUE!</v>
      </c>
      <c r="Y136" s="132" t="e">
        <f t="shared" si="6"/>
        <v>#VALUE!</v>
      </c>
      <c r="Z136" s="134" t="e">
        <f t="shared" si="7"/>
        <v>#VALUE!</v>
      </c>
    </row>
    <row r="137" spans="1:26" x14ac:dyDescent="0.3">
      <c r="A137" s="140" t="s">
        <v>95</v>
      </c>
      <c r="B137" s="140" t="s">
        <v>94</v>
      </c>
      <c r="C137" s="145" t="s">
        <v>82</v>
      </c>
      <c r="D137" s="143" t="s">
        <v>82</v>
      </c>
      <c r="E137" s="143" t="s">
        <v>82</v>
      </c>
      <c r="F137" s="143" t="s">
        <v>82</v>
      </c>
      <c r="G137" s="143" t="s">
        <v>82</v>
      </c>
      <c r="H137" s="143" t="s">
        <v>82</v>
      </c>
      <c r="I137" s="143" t="s">
        <v>82</v>
      </c>
      <c r="J137" s="143" t="s">
        <v>82</v>
      </c>
      <c r="K137" s="143" t="s">
        <v>82</v>
      </c>
      <c r="L137" s="143" t="s">
        <v>82</v>
      </c>
      <c r="M137" s="143" t="s">
        <v>82</v>
      </c>
      <c r="N137" s="143" t="s">
        <v>82</v>
      </c>
      <c r="O137" s="143" t="s">
        <v>82</v>
      </c>
      <c r="P137" s="143" t="s">
        <v>82</v>
      </c>
      <c r="Q137" s="143" t="s">
        <v>82</v>
      </c>
      <c r="R137" s="143" t="s">
        <v>82</v>
      </c>
      <c r="S137" s="143" t="s">
        <v>82</v>
      </c>
      <c r="T137" s="143" t="s">
        <v>82</v>
      </c>
      <c r="U137" s="143" t="s">
        <v>82</v>
      </c>
      <c r="W137" s="131" t="e">
        <f t="shared" si="4"/>
        <v>#VALUE!</v>
      </c>
      <c r="X137" s="171" t="e">
        <f t="shared" si="5"/>
        <v>#VALUE!</v>
      </c>
      <c r="Y137" s="132" t="e">
        <f t="shared" si="6"/>
        <v>#VALUE!</v>
      </c>
      <c r="Z137" s="134" t="e">
        <f t="shared" si="7"/>
        <v>#VALUE!</v>
      </c>
    </row>
    <row r="138" spans="1:26" x14ac:dyDescent="0.3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</row>
    <row r="139" spans="1:26" x14ac:dyDescent="0.3">
      <c r="A139" s="138" t="s">
        <v>93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</row>
    <row r="140" spans="1:26" x14ac:dyDescent="0.3">
      <c r="A140" s="96" t="s">
        <v>82</v>
      </c>
      <c r="B140" s="96" t="s">
        <v>92</v>
      </c>
    </row>
    <row r="143" spans="1:26" x14ac:dyDescent="0.3">
      <c r="A143" s="135" t="s">
        <v>120</v>
      </c>
      <c r="B143" s="135" t="s">
        <v>119</v>
      </c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</row>
    <row r="144" spans="1:26" x14ac:dyDescent="0.3">
      <c r="A144" s="135" t="s">
        <v>67</v>
      </c>
      <c r="B144" s="135" t="s">
        <v>99</v>
      </c>
      <c r="C144" s="106"/>
      <c r="D144" s="133">
        <f>D102/C102-1</f>
        <v>4.9799999999999844E-3</v>
      </c>
      <c r="E144" s="133">
        <f t="shared" ref="E144:U144" si="8">E102/D102-1</f>
        <v>-1.2925630360803297E-2</v>
      </c>
      <c r="F144" s="133">
        <f t="shared" si="8"/>
        <v>-4.1331061805057745E-3</v>
      </c>
      <c r="G144" s="133">
        <f t="shared" si="8"/>
        <v>5.0066302928463591E-2</v>
      </c>
      <c r="H144" s="133">
        <f t="shared" si="8"/>
        <v>8.5217139827444832E-3</v>
      </c>
      <c r="I144" s="133">
        <f t="shared" si="8"/>
        <v>1.8553035299515352E-2</v>
      </c>
      <c r="J144" s="133">
        <f t="shared" si="8"/>
        <v>3.0780780780780725E-2</v>
      </c>
      <c r="K144" s="133">
        <f t="shared" si="8"/>
        <v>-1.8900218499635857E-2</v>
      </c>
      <c r="L144" s="133">
        <f t="shared" si="8"/>
        <v>-0.11969674473850267</v>
      </c>
      <c r="M144" s="133">
        <f t="shared" si="8"/>
        <v>-3.1592262689084438E-2</v>
      </c>
      <c r="N144" s="133">
        <f t="shared" si="8"/>
        <v>4.787303522445252E-2</v>
      </c>
      <c r="O144" s="133">
        <f t="shared" si="8"/>
        <v>-7.4844701140589609E-2</v>
      </c>
      <c r="P144" s="133">
        <f t="shared" si="8"/>
        <v>-2.0368062339295667E-2</v>
      </c>
      <c r="Q144" s="133">
        <f t="shared" si="8"/>
        <v>1.4430295597556375E-2</v>
      </c>
      <c r="R144" s="133">
        <f t="shared" si="8"/>
        <v>2.1015524371228445E-3</v>
      </c>
      <c r="S144" s="133">
        <f t="shared" si="8"/>
        <v>-3.6192666756865721E-3</v>
      </c>
      <c r="T144" s="133">
        <f t="shared" si="8"/>
        <v>2.2337644702447701E-2</v>
      </c>
      <c r="U144" s="133" t="e">
        <f t="shared" si="8"/>
        <v>#VALUE!</v>
      </c>
    </row>
    <row r="145" spans="1:21" x14ac:dyDescent="0.3">
      <c r="A145" s="135" t="s">
        <v>35</v>
      </c>
      <c r="B145" s="135" t="s">
        <v>2</v>
      </c>
      <c r="C145" s="106"/>
      <c r="D145" s="133">
        <f t="shared" ref="D145:U159" si="9">D103/C103-1</f>
        <v>2.2110000000000074E-2</v>
      </c>
      <c r="E145" s="133">
        <f t="shared" si="9"/>
        <v>-1.8129164179980561E-2</v>
      </c>
      <c r="F145" s="133">
        <f t="shared" si="9"/>
        <v>-2.5628250861914337E-2</v>
      </c>
      <c r="G145" s="133">
        <f t="shared" si="9"/>
        <v>2.6394371382406412E-2</v>
      </c>
      <c r="H145" s="133">
        <f t="shared" si="9"/>
        <v>1.3131806270985535E-2</v>
      </c>
      <c r="I145" s="133">
        <f t="shared" si="9"/>
        <v>0.1342675910901312</v>
      </c>
      <c r="J145" s="133">
        <f t="shared" si="9"/>
        <v>1.742704052437194E-2</v>
      </c>
      <c r="K145" s="133">
        <f t="shared" si="9"/>
        <v>4.5676108668235571E-3</v>
      </c>
      <c r="L145" s="133">
        <f t="shared" si="9"/>
        <v>-9.8325472498388189E-2</v>
      </c>
      <c r="M145" s="133">
        <f t="shared" si="9"/>
        <v>9.8407232837534053E-3</v>
      </c>
      <c r="N145" s="133">
        <f t="shared" si="9"/>
        <v>6.20464136986556E-2</v>
      </c>
      <c r="O145" s="133">
        <f t="shared" si="9"/>
        <v>-0.10438688058667178</v>
      </c>
      <c r="P145" s="133">
        <f t="shared" si="9"/>
        <v>-3.067610848294311E-2</v>
      </c>
      <c r="Q145" s="133">
        <f t="shared" si="9"/>
        <v>-2.7766831368031819E-2</v>
      </c>
      <c r="R145" s="133">
        <f t="shared" si="9"/>
        <v>-1.0268242239058756E-2</v>
      </c>
      <c r="S145" s="133">
        <f t="shared" si="9"/>
        <v>-4.4103285694785388E-4</v>
      </c>
      <c r="T145" s="133">
        <f t="shared" si="9"/>
        <v>5.4985344945319481E-2</v>
      </c>
      <c r="U145" s="133" t="e">
        <f t="shared" si="9"/>
        <v>#VALUE!</v>
      </c>
    </row>
    <row r="146" spans="1:21" x14ac:dyDescent="0.3">
      <c r="A146" s="135" t="s">
        <v>36</v>
      </c>
      <c r="B146" s="135" t="s">
        <v>3</v>
      </c>
      <c r="C146" s="106"/>
      <c r="D146" s="133">
        <f t="shared" si="9"/>
        <v>6.8179999999999907E-2</v>
      </c>
      <c r="E146" s="133">
        <f t="shared" si="9"/>
        <v>2.0745567226497563E-2</v>
      </c>
      <c r="F146" s="133">
        <f t="shared" si="9"/>
        <v>1.1280884861602614E-2</v>
      </c>
      <c r="G146" s="133">
        <f t="shared" si="9"/>
        <v>0.12306827250961327</v>
      </c>
      <c r="H146" s="133">
        <f t="shared" si="9"/>
        <v>1.3485795500427944E-2</v>
      </c>
      <c r="I146" s="133">
        <f t="shared" si="9"/>
        <v>8.6483299337072994E-2</v>
      </c>
      <c r="J146" s="133">
        <f t="shared" si="9"/>
        <v>3.2825356781413628E-2</v>
      </c>
      <c r="K146" s="133">
        <f t="shared" si="9"/>
        <v>7.7829217376485627E-2</v>
      </c>
      <c r="L146" s="133">
        <f t="shared" si="9"/>
        <v>-0.20096182351197323</v>
      </c>
      <c r="M146" s="133">
        <f t="shared" si="9"/>
        <v>-1.362849369280239E-2</v>
      </c>
      <c r="N146" s="133">
        <f t="shared" si="9"/>
        <v>0.10739988465106931</v>
      </c>
      <c r="O146" s="133">
        <f t="shared" si="9"/>
        <v>-3.8834291925184505E-2</v>
      </c>
      <c r="P146" s="133">
        <f t="shared" si="9"/>
        <v>-3.4772775461163308E-2</v>
      </c>
      <c r="Q146" s="133">
        <f t="shared" si="9"/>
        <v>9.6816447405888573E-2</v>
      </c>
      <c r="R146" s="133">
        <f t="shared" si="9"/>
        <v>0.12451321460096576</v>
      </c>
      <c r="S146" s="133">
        <f t="shared" si="9"/>
        <v>-0.11800209763916636</v>
      </c>
      <c r="T146" s="133">
        <f t="shared" si="9"/>
        <v>3.0543714007927658E-2</v>
      </c>
      <c r="U146" s="133" t="e">
        <f t="shared" si="9"/>
        <v>#VALUE!</v>
      </c>
    </row>
    <row r="147" spans="1:21" x14ac:dyDescent="0.3">
      <c r="A147" s="135" t="s">
        <v>37</v>
      </c>
      <c r="B147" s="135" t="s">
        <v>182</v>
      </c>
      <c r="C147" s="106"/>
      <c r="D147" s="133">
        <f t="shared" si="9"/>
        <v>1.0839999999999961E-2</v>
      </c>
      <c r="E147" s="133">
        <f t="shared" si="9"/>
        <v>-4.5823275691504128E-2</v>
      </c>
      <c r="F147" s="133">
        <f t="shared" si="9"/>
        <v>2.8397544892796445E-2</v>
      </c>
      <c r="G147" s="133">
        <f t="shared" si="9"/>
        <v>6.1638656732969865E-2</v>
      </c>
      <c r="H147" s="133">
        <f t="shared" si="9"/>
        <v>-8.0338065618916765E-3</v>
      </c>
      <c r="I147" s="133">
        <f t="shared" si="9"/>
        <v>3.145731818225328E-2</v>
      </c>
      <c r="J147" s="133">
        <f t="shared" si="9"/>
        <v>1.4645691215369627E-2</v>
      </c>
      <c r="K147" s="133">
        <f t="shared" si="9"/>
        <v>-1.5669163853900825E-2</v>
      </c>
      <c r="L147" s="133">
        <f t="shared" si="9"/>
        <v>-8.7231669919152544E-2</v>
      </c>
      <c r="M147" s="133">
        <f t="shared" si="9"/>
        <v>-5.0191910245054538E-2</v>
      </c>
      <c r="N147" s="133">
        <f t="shared" si="9"/>
        <v>5.5577588886625895E-2</v>
      </c>
      <c r="O147" s="133">
        <f t="shared" si="9"/>
        <v>-0.11065415625825048</v>
      </c>
      <c r="P147" s="133">
        <f t="shared" si="9"/>
        <v>-1.5494228200180427E-2</v>
      </c>
      <c r="Q147" s="133">
        <f t="shared" si="9"/>
        <v>3.4016051215438825E-2</v>
      </c>
      <c r="R147" s="133">
        <f t="shared" si="9"/>
        <v>4.2385903518512347E-2</v>
      </c>
      <c r="S147" s="133">
        <f t="shared" si="9"/>
        <v>-1.3493156580872911E-2</v>
      </c>
      <c r="T147" s="133">
        <f t="shared" si="9"/>
        <v>6.2498636591696854E-3</v>
      </c>
      <c r="U147" s="133" t="e">
        <f t="shared" si="9"/>
        <v>#VALUE!</v>
      </c>
    </row>
    <row r="148" spans="1:21" x14ac:dyDescent="0.3">
      <c r="A148" s="135" t="s">
        <v>38</v>
      </c>
      <c r="B148" s="135" t="s">
        <v>4</v>
      </c>
      <c r="C148" s="106"/>
      <c r="D148" s="133">
        <f t="shared" si="9"/>
        <v>-1.8970000000000042E-2</v>
      </c>
      <c r="E148" s="133">
        <f t="shared" si="9"/>
        <v>-4.2883499994903262E-2</v>
      </c>
      <c r="F148" s="133">
        <f t="shared" si="9"/>
        <v>2.6859504132231482E-2</v>
      </c>
      <c r="G148" s="133">
        <f t="shared" si="9"/>
        <v>5.1950880540977851E-2</v>
      </c>
      <c r="H148" s="133">
        <f t="shared" si="9"/>
        <v>8.5292870734616999E-2</v>
      </c>
      <c r="I148" s="133">
        <f t="shared" si="9"/>
        <v>6.3509511437344512E-2</v>
      </c>
      <c r="J148" s="133">
        <f t="shared" si="9"/>
        <v>-3.1178194056496689E-2</v>
      </c>
      <c r="K148" s="133">
        <f t="shared" si="9"/>
        <v>-4.2426753894850067E-2</v>
      </c>
      <c r="L148" s="133">
        <f t="shared" si="9"/>
        <v>-0.16114062629480608</v>
      </c>
      <c r="M148" s="133">
        <f t="shared" si="9"/>
        <v>-6.4397514982547643E-2</v>
      </c>
      <c r="N148" s="133">
        <f t="shared" si="9"/>
        <v>0.11567474982109127</v>
      </c>
      <c r="O148" s="133">
        <f t="shared" si="9"/>
        <v>3.0809998002081507E-3</v>
      </c>
      <c r="P148" s="133">
        <f t="shared" si="9"/>
        <v>-5.5623113049312334E-2</v>
      </c>
      <c r="Q148" s="133">
        <f t="shared" si="9"/>
        <v>5.1395333348134287E-3</v>
      </c>
      <c r="R148" s="133">
        <f t="shared" si="9"/>
        <v>3.5715468972600473E-2</v>
      </c>
      <c r="S148" s="133">
        <f t="shared" si="9"/>
        <v>6.2154121749144142E-2</v>
      </c>
      <c r="T148" s="133">
        <f t="shared" si="9"/>
        <v>2.4555274464924004E-2</v>
      </c>
      <c r="U148" s="133" t="e">
        <f t="shared" si="9"/>
        <v>#VALUE!</v>
      </c>
    </row>
    <row r="149" spans="1:21" x14ac:dyDescent="0.3">
      <c r="A149" s="135" t="s">
        <v>39</v>
      </c>
      <c r="B149" s="135" t="s">
        <v>98</v>
      </c>
      <c r="C149" s="106"/>
      <c r="D149" s="133">
        <f t="shared" si="9"/>
        <v>-5.4809999999999914E-2</v>
      </c>
      <c r="E149" s="133">
        <f t="shared" si="9"/>
        <v>-2.3487341169500353E-2</v>
      </c>
      <c r="F149" s="133">
        <f t="shared" si="9"/>
        <v>-1.1744439268031148E-2</v>
      </c>
      <c r="G149" s="133">
        <f t="shared" si="9"/>
        <v>1.4306857424765562E-2</v>
      </c>
      <c r="H149" s="133">
        <f t="shared" si="9"/>
        <v>-3.1841763942931256E-2</v>
      </c>
      <c r="I149" s="133">
        <f t="shared" si="9"/>
        <v>2.6425078705874627E-2</v>
      </c>
      <c r="J149" s="133">
        <f t="shared" si="9"/>
        <v>4.6769123677137259E-4</v>
      </c>
      <c r="K149" s="133">
        <f t="shared" si="9"/>
        <v>-7.0447034266828412E-3</v>
      </c>
      <c r="L149" s="133">
        <f t="shared" si="9"/>
        <v>-4.7615398090566696E-2</v>
      </c>
      <c r="M149" s="133">
        <f t="shared" si="9"/>
        <v>1.3910124501363974E-3</v>
      </c>
      <c r="N149" s="133">
        <f t="shared" si="9"/>
        <v>8.0061532809845071E-2</v>
      </c>
      <c r="O149" s="133">
        <f t="shared" si="9"/>
        <v>-3.2992495907825048E-2</v>
      </c>
      <c r="P149" s="133">
        <f t="shared" si="9"/>
        <v>-6.946734375343433E-3</v>
      </c>
      <c r="Q149" s="133">
        <f t="shared" si="9"/>
        <v>3.7577756624532332E-2</v>
      </c>
      <c r="R149" s="133">
        <f t="shared" si="9"/>
        <v>-6.227797868595375E-2</v>
      </c>
      <c r="S149" s="133">
        <f t="shared" si="9"/>
        <v>1.2707188605622033E-2</v>
      </c>
      <c r="T149" s="133">
        <f t="shared" si="9"/>
        <v>-7.3017299483257858E-4</v>
      </c>
      <c r="U149" s="133" t="e">
        <f t="shared" si="9"/>
        <v>#VALUE!</v>
      </c>
    </row>
    <row r="150" spans="1:21" x14ac:dyDescent="0.3">
      <c r="A150" s="135" t="s">
        <v>40</v>
      </c>
      <c r="B150" s="135" t="s">
        <v>6</v>
      </c>
      <c r="C150" s="106"/>
      <c r="D150" s="133">
        <f t="shared" si="9"/>
        <v>-4.6500000000000097E-2</v>
      </c>
      <c r="E150" s="133">
        <f t="shared" si="9"/>
        <v>0.14798112218143689</v>
      </c>
      <c r="F150" s="133">
        <f t="shared" si="9"/>
        <v>0.2642061026859126</v>
      </c>
      <c r="G150" s="133">
        <f t="shared" si="9"/>
        <v>-6.7314640844052587E-2</v>
      </c>
      <c r="H150" s="133">
        <f t="shared" si="9"/>
        <v>-2.1369077596559816E-2</v>
      </c>
      <c r="I150" s="133">
        <f t="shared" si="9"/>
        <v>0.11117356916085397</v>
      </c>
      <c r="J150" s="133">
        <f t="shared" si="9"/>
        <v>0.21369585818210335</v>
      </c>
      <c r="K150" s="133">
        <f t="shared" si="9"/>
        <v>-9.4968328235715549E-2</v>
      </c>
      <c r="L150" s="133">
        <f t="shared" si="9"/>
        <v>-6.4768687890817467E-2</v>
      </c>
      <c r="M150" s="133">
        <f t="shared" si="9"/>
        <v>1.0986343364845164E-2</v>
      </c>
      <c r="N150" s="133">
        <f t="shared" si="9"/>
        <v>7.2329740743535709E-2</v>
      </c>
      <c r="O150" s="133">
        <f t="shared" si="9"/>
        <v>6.0778217086987496E-4</v>
      </c>
      <c r="P150" s="133">
        <f t="shared" si="9"/>
        <v>6.2985530783051358E-2</v>
      </c>
      <c r="Q150" s="133">
        <f t="shared" si="9"/>
        <v>-2.0914034116882863E-2</v>
      </c>
      <c r="R150" s="133">
        <f t="shared" si="9"/>
        <v>-4.4214406389187499E-2</v>
      </c>
      <c r="S150" s="133">
        <f t="shared" si="9"/>
        <v>-5.6948925940685236E-3</v>
      </c>
      <c r="T150" s="133">
        <f t="shared" si="9"/>
        <v>9.9326403433920074E-2</v>
      </c>
      <c r="U150" s="133" t="e">
        <f t="shared" si="9"/>
        <v>#VALUE!</v>
      </c>
    </row>
    <row r="151" spans="1:21" x14ac:dyDescent="0.3">
      <c r="A151" s="135" t="s">
        <v>41</v>
      </c>
      <c r="B151" s="135" t="s">
        <v>7</v>
      </c>
      <c r="C151" s="106"/>
      <c r="D151" s="133">
        <f t="shared" si="9"/>
        <v>1.028999999999991E-2</v>
      </c>
      <c r="E151" s="133">
        <f t="shared" si="9"/>
        <v>1.0165398054024166E-2</v>
      </c>
      <c r="F151" s="133">
        <f t="shared" si="9"/>
        <v>0.13217253272713014</v>
      </c>
      <c r="G151" s="133">
        <f t="shared" si="9"/>
        <v>8.8208057466787837E-2</v>
      </c>
      <c r="H151" s="133">
        <f t="shared" si="9"/>
        <v>1.2597723820355178E-2</v>
      </c>
      <c r="I151" s="133">
        <f t="shared" si="9"/>
        <v>7.7033639383919272E-2</v>
      </c>
      <c r="J151" s="133">
        <f t="shared" si="9"/>
        <v>3.0511416257684276E-2</v>
      </c>
      <c r="K151" s="133">
        <f t="shared" si="9"/>
        <v>-0.11974128353371594</v>
      </c>
      <c r="L151" s="133">
        <f t="shared" si="9"/>
        <v>-0.2363576435783652</v>
      </c>
      <c r="M151" s="133">
        <f t="shared" si="9"/>
        <v>-0.14353991430767132</v>
      </c>
      <c r="N151" s="133">
        <f t="shared" si="9"/>
        <v>-6.160578199518163E-2</v>
      </c>
      <c r="O151" s="133">
        <f t="shared" si="9"/>
        <v>-7.849994760557466E-2</v>
      </c>
      <c r="P151" s="133">
        <f t="shared" si="9"/>
        <v>0.10697786811843457</v>
      </c>
      <c r="Q151" s="133">
        <f t="shared" si="9"/>
        <v>-4.1514182621313012E-2</v>
      </c>
      <c r="R151" s="133">
        <f t="shared" si="9"/>
        <v>1.2405551685332972E-2</v>
      </c>
      <c r="S151" s="133">
        <f t="shared" si="9"/>
        <v>7.7305809183538576E-2</v>
      </c>
      <c r="T151" s="133">
        <f t="shared" si="9"/>
        <v>8.0074190537021472E-2</v>
      </c>
      <c r="U151" s="133" t="e">
        <f t="shared" si="9"/>
        <v>#VALUE!</v>
      </c>
    </row>
    <row r="152" spans="1:21" x14ac:dyDescent="0.3">
      <c r="A152" s="135" t="s">
        <v>42</v>
      </c>
      <c r="B152" s="135" t="s">
        <v>8</v>
      </c>
      <c r="C152" s="106"/>
      <c r="D152" s="133">
        <f t="shared" si="9"/>
        <v>6.1830000000000052E-2</v>
      </c>
      <c r="E152" s="133">
        <f t="shared" si="9"/>
        <v>2.6887543203714337E-2</v>
      </c>
      <c r="F152" s="133">
        <f t="shared" si="9"/>
        <v>9.9699187439241443E-2</v>
      </c>
      <c r="G152" s="133">
        <f t="shared" si="9"/>
        <v>-1.8013660359105788E-2</v>
      </c>
      <c r="H152" s="133">
        <f t="shared" si="9"/>
        <v>1.6985282252928169E-3</v>
      </c>
      <c r="I152" s="133">
        <f t="shared" si="9"/>
        <v>-2.1661904721532177E-2</v>
      </c>
      <c r="J152" s="133">
        <f t="shared" si="9"/>
        <v>0.38498535452449856</v>
      </c>
      <c r="K152" s="133">
        <f t="shared" si="9"/>
        <v>-5.0475850806224409E-2</v>
      </c>
      <c r="L152" s="133">
        <f t="shared" si="9"/>
        <v>-0.15073936422584211</v>
      </c>
      <c r="M152" s="133">
        <f t="shared" si="9"/>
        <v>-0.10510797116630588</v>
      </c>
      <c r="N152" s="133">
        <f t="shared" si="9"/>
        <v>-0.1006754471911282</v>
      </c>
      <c r="O152" s="133">
        <f t="shared" si="9"/>
        <v>-8.5383725414577616E-2</v>
      </c>
      <c r="P152" s="133">
        <f t="shared" si="9"/>
        <v>-7.2777871479170253E-2</v>
      </c>
      <c r="Q152" s="133">
        <f t="shared" si="9"/>
        <v>2.9001819008640295E-2</v>
      </c>
      <c r="R152" s="133">
        <f t="shared" si="9"/>
        <v>-4.8314569499839699E-2</v>
      </c>
      <c r="S152" s="133">
        <f t="shared" si="9"/>
        <v>-6.028698135549948E-2</v>
      </c>
      <c r="T152" s="133">
        <f t="shared" si="9"/>
        <v>3.8717647785533327E-2</v>
      </c>
      <c r="U152" s="133" t="e">
        <f t="shared" si="9"/>
        <v>#VALUE!</v>
      </c>
    </row>
    <row r="153" spans="1:21" x14ac:dyDescent="0.3">
      <c r="A153" s="135" t="s">
        <v>43</v>
      </c>
      <c r="B153" s="135" t="s">
        <v>9</v>
      </c>
      <c r="C153" s="106"/>
      <c r="D153" s="133">
        <f t="shared" si="9"/>
        <v>2.961999999999998E-2</v>
      </c>
      <c r="E153" s="133">
        <f t="shared" si="9"/>
        <v>8.9567024727569278E-2</v>
      </c>
      <c r="F153" s="133">
        <f t="shared" si="9"/>
        <v>5.5836839478000444E-2</v>
      </c>
      <c r="G153" s="133">
        <f t="shared" si="9"/>
        <v>2.941375118195344E-2</v>
      </c>
      <c r="H153" s="133">
        <f t="shared" si="9"/>
        <v>3.20506511826264E-2</v>
      </c>
      <c r="I153" s="133">
        <f t="shared" si="9"/>
        <v>4.782263191354108E-2</v>
      </c>
      <c r="J153" s="133">
        <f t="shared" si="9"/>
        <v>2.4185108222481766E-2</v>
      </c>
      <c r="K153" s="133">
        <f t="shared" si="9"/>
        <v>-0.12857005338882022</v>
      </c>
      <c r="L153" s="133">
        <f t="shared" si="9"/>
        <v>-0.18377179565616397</v>
      </c>
      <c r="M153" s="133">
        <f t="shared" si="9"/>
        <v>-0.11177738217933109</v>
      </c>
      <c r="N153" s="133">
        <f t="shared" si="9"/>
        <v>-0.11756915142991087</v>
      </c>
      <c r="O153" s="133">
        <f t="shared" si="9"/>
        <v>-0.20439904899786165</v>
      </c>
      <c r="P153" s="133">
        <f t="shared" si="9"/>
        <v>-6.1085141903171936E-2</v>
      </c>
      <c r="Q153" s="133">
        <f t="shared" si="9"/>
        <v>1.0134954926121598E-2</v>
      </c>
      <c r="R153" s="133">
        <f t="shared" si="9"/>
        <v>4.5448944746615982E-2</v>
      </c>
      <c r="S153" s="133">
        <f t="shared" si="9"/>
        <v>-2.2494233327159718E-2</v>
      </c>
      <c r="T153" s="133">
        <f t="shared" si="9"/>
        <v>1.4537437346056503E-2</v>
      </c>
      <c r="U153" s="133" t="e">
        <f t="shared" si="9"/>
        <v>#VALUE!</v>
      </c>
    </row>
    <row r="154" spans="1:21" x14ac:dyDescent="0.3">
      <c r="A154" s="135" t="s">
        <v>44</v>
      </c>
      <c r="B154" s="135" t="s">
        <v>10</v>
      </c>
      <c r="C154" s="106"/>
      <c r="D154" s="133">
        <f t="shared" si="9"/>
        <v>-3.8289999999999935E-2</v>
      </c>
      <c r="E154" s="133">
        <f t="shared" si="9"/>
        <v>5.9893315032597538E-3</v>
      </c>
      <c r="F154" s="133">
        <f t="shared" si="9"/>
        <v>-6.0053541711887704E-2</v>
      </c>
      <c r="G154" s="133">
        <f t="shared" si="9"/>
        <v>0.10031120446023079</v>
      </c>
      <c r="H154" s="133">
        <f t="shared" si="9"/>
        <v>-3.1231573371710675E-2</v>
      </c>
      <c r="I154" s="133">
        <f t="shared" si="9"/>
        <v>2.2149091134173737E-2</v>
      </c>
      <c r="J154" s="133">
        <f t="shared" si="9"/>
        <v>4.0613235635490241E-2</v>
      </c>
      <c r="K154" s="133">
        <f t="shared" si="9"/>
        <v>-2.0901023228747428E-2</v>
      </c>
      <c r="L154" s="133">
        <f t="shared" si="9"/>
        <v>-0.10527984150569591</v>
      </c>
      <c r="M154" s="133">
        <f t="shared" si="9"/>
        <v>-1.7847257589513221E-2</v>
      </c>
      <c r="N154" s="133">
        <f t="shared" si="9"/>
        <v>3.019952654717617E-2</v>
      </c>
      <c r="O154" s="133">
        <f t="shared" si="9"/>
        <v>-2.8296622131766425E-2</v>
      </c>
      <c r="P154" s="133">
        <f t="shared" si="9"/>
        <v>2.0382194295236467E-3</v>
      </c>
      <c r="Q154" s="133">
        <f t="shared" si="9"/>
        <v>-1.1968443765171255E-2</v>
      </c>
      <c r="R154" s="133">
        <f t="shared" si="9"/>
        <v>-4.777124398594168E-2</v>
      </c>
      <c r="S154" s="133">
        <f t="shared" si="9"/>
        <v>-2.4522509824532079E-2</v>
      </c>
      <c r="T154" s="133">
        <f t="shared" si="9"/>
        <v>4.6200377145935834E-2</v>
      </c>
      <c r="U154" s="133" t="e">
        <f t="shared" si="9"/>
        <v>#VALUE!</v>
      </c>
    </row>
    <row r="155" spans="1:21" x14ac:dyDescent="0.3">
      <c r="A155" s="135" t="s">
        <v>45</v>
      </c>
      <c r="B155" s="135" t="s">
        <v>31</v>
      </c>
      <c r="C155" s="106"/>
      <c r="D155" s="133">
        <f t="shared" si="9"/>
        <v>0.21647000000000016</v>
      </c>
      <c r="E155" s="133">
        <f t="shared" si="9"/>
        <v>0.16026700206334721</v>
      </c>
      <c r="F155" s="133">
        <f t="shared" si="9"/>
        <v>6.1575848607440697E-2</v>
      </c>
      <c r="G155" s="133">
        <f t="shared" si="9"/>
        <v>0.12977027910888039</v>
      </c>
      <c r="H155" s="133">
        <f t="shared" si="9"/>
        <v>-3.1155850140006436E-2</v>
      </c>
      <c r="I155" s="133">
        <f t="shared" si="9"/>
        <v>5.939489280749255E-2</v>
      </c>
      <c r="J155" s="133">
        <f t="shared" si="9"/>
        <v>4.466315577426494E-3</v>
      </c>
      <c r="K155" s="133">
        <f t="shared" si="9"/>
        <v>0.14746076403412789</v>
      </c>
      <c r="L155" s="133">
        <f t="shared" si="9"/>
        <v>-0.21518955736657075</v>
      </c>
      <c r="M155" s="133">
        <f t="shared" si="9"/>
        <v>-0.15459745614425779</v>
      </c>
      <c r="N155" s="133">
        <f t="shared" si="9"/>
        <v>-9.8595577499134279E-3</v>
      </c>
      <c r="O155" s="133">
        <f t="shared" si="9"/>
        <v>-8.9026726261060007E-2</v>
      </c>
      <c r="P155" s="133">
        <f t="shared" si="9"/>
        <v>5.2117753079002682E-2</v>
      </c>
      <c r="Q155" s="133">
        <f t="shared" si="9"/>
        <v>-8.8714410341819372E-2</v>
      </c>
      <c r="R155" s="133">
        <f t="shared" si="9"/>
        <v>6.2138828935459189E-2</v>
      </c>
      <c r="S155" s="133">
        <f t="shared" si="9"/>
        <v>3.1144505260397803E-2</v>
      </c>
      <c r="T155" s="133">
        <f t="shared" si="9"/>
        <v>-2.6914060947991536E-2</v>
      </c>
      <c r="U155" s="133" t="e">
        <f t="shared" si="9"/>
        <v>#VALUE!</v>
      </c>
    </row>
    <row r="156" spans="1:21" x14ac:dyDescent="0.3">
      <c r="A156" s="135" t="s">
        <v>46</v>
      </c>
      <c r="B156" s="135" t="s">
        <v>11</v>
      </c>
      <c r="C156" s="106"/>
      <c r="D156" s="133">
        <f t="shared" si="9"/>
        <v>-2.528000000000008E-2</v>
      </c>
      <c r="E156" s="133">
        <f t="shared" si="9"/>
        <v>-6.4192793827971051E-2</v>
      </c>
      <c r="F156" s="133">
        <f t="shared" si="9"/>
        <v>-9.9270953242339588E-2</v>
      </c>
      <c r="G156" s="133">
        <f t="shared" si="9"/>
        <v>7.4610516066212496E-2</v>
      </c>
      <c r="H156" s="133">
        <f t="shared" si="9"/>
        <v>3.2574470494959762E-2</v>
      </c>
      <c r="I156" s="133">
        <f t="shared" si="9"/>
        <v>1.237303380646293E-2</v>
      </c>
      <c r="J156" s="133">
        <f t="shared" si="9"/>
        <v>-4.9450668515829799E-2</v>
      </c>
      <c r="K156" s="133">
        <f t="shared" si="9"/>
        <v>-3.2235267297389791E-2</v>
      </c>
      <c r="L156" s="133">
        <f t="shared" si="9"/>
        <v>-0.10096346375821541</v>
      </c>
      <c r="M156" s="133">
        <f t="shared" si="9"/>
        <v>-5.8312590069435233E-2</v>
      </c>
      <c r="N156" s="133">
        <f t="shared" si="9"/>
        <v>-3.0370483729601272E-2</v>
      </c>
      <c r="O156" s="133">
        <f t="shared" si="9"/>
        <v>-0.14564680899908167</v>
      </c>
      <c r="P156" s="133">
        <f t="shared" si="9"/>
        <v>-0.11873373079183813</v>
      </c>
      <c r="Q156" s="133">
        <f t="shared" si="9"/>
        <v>-4.5869461648404108E-2</v>
      </c>
      <c r="R156" s="133">
        <f t="shared" si="9"/>
        <v>6.4512263321882424E-2</v>
      </c>
      <c r="S156" s="133">
        <f t="shared" si="9"/>
        <v>-2.3640661938534424E-2</v>
      </c>
      <c r="T156" s="133">
        <f t="shared" si="9"/>
        <v>7.6866904954075999E-4</v>
      </c>
      <c r="U156" s="133" t="e">
        <f t="shared" si="9"/>
        <v>#VALUE!</v>
      </c>
    </row>
    <row r="157" spans="1:21" x14ac:dyDescent="0.3">
      <c r="A157" s="135" t="s">
        <v>47</v>
      </c>
      <c r="B157" s="135" t="s">
        <v>12</v>
      </c>
      <c r="C157" s="106"/>
      <c r="D157" s="133">
        <f t="shared" si="9"/>
        <v>1.6000000000016001E-4</v>
      </c>
      <c r="E157" s="133">
        <f t="shared" si="9"/>
        <v>8.5156374980003058E-2</v>
      </c>
      <c r="F157" s="133">
        <f t="shared" si="9"/>
        <v>-0.12007407885159349</v>
      </c>
      <c r="G157" s="133">
        <f t="shared" si="9"/>
        <v>0.11752756515638563</v>
      </c>
      <c r="H157" s="133">
        <f t="shared" si="9"/>
        <v>2.1363316936050536E-2</v>
      </c>
      <c r="I157" s="133">
        <f t="shared" si="9"/>
        <v>-1.06417136828586E-2</v>
      </c>
      <c r="J157" s="133">
        <f t="shared" si="9"/>
        <v>0.15131902267142672</v>
      </c>
      <c r="K157" s="133">
        <f t="shared" si="9"/>
        <v>0.50558938178538049</v>
      </c>
      <c r="L157" s="133">
        <f t="shared" si="9"/>
        <v>-0.21438964373595804</v>
      </c>
      <c r="M157" s="133">
        <f t="shared" si="9"/>
        <v>-6.852691642494313E-2</v>
      </c>
      <c r="N157" s="133">
        <f t="shared" si="9"/>
        <v>-1.846518223950655E-2</v>
      </c>
      <c r="O157" s="133">
        <f t="shared" si="9"/>
        <v>-0.26610909199237365</v>
      </c>
      <c r="P157" s="133">
        <f t="shared" si="9"/>
        <v>-0.27741752164073841</v>
      </c>
      <c r="Q157" s="133">
        <f t="shared" si="9"/>
        <v>-7.4293579012414401E-3</v>
      </c>
      <c r="R157" s="133">
        <f t="shared" si="9"/>
        <v>6.0134418111070786E-3</v>
      </c>
      <c r="S157" s="133">
        <f t="shared" si="9"/>
        <v>0.11209563994374117</v>
      </c>
      <c r="T157" s="133">
        <f t="shared" si="9"/>
        <v>0.16753509548501322</v>
      </c>
      <c r="U157" s="133" t="e">
        <f t="shared" si="9"/>
        <v>#VALUE!</v>
      </c>
    </row>
    <row r="158" spans="1:21" x14ac:dyDescent="0.3">
      <c r="A158" s="135" t="s">
        <v>48</v>
      </c>
      <c r="B158" s="135" t="s">
        <v>13</v>
      </c>
      <c r="C158" s="106"/>
      <c r="D158" s="133">
        <f t="shared" si="9"/>
        <v>4.2140000000000066E-2</v>
      </c>
      <c r="E158" s="133">
        <f t="shared" si="9"/>
        <v>0.10873778954842916</v>
      </c>
      <c r="F158" s="133">
        <f t="shared" si="9"/>
        <v>9.0942135599674456E-2</v>
      </c>
      <c r="G158" s="133">
        <f t="shared" si="9"/>
        <v>0.13157852983641916</v>
      </c>
      <c r="H158" s="133">
        <f t="shared" si="9"/>
        <v>0.15019629837352788</v>
      </c>
      <c r="I158" s="133">
        <f t="shared" si="9"/>
        <v>0.12820606592549266</v>
      </c>
      <c r="J158" s="133">
        <f t="shared" si="9"/>
        <v>0.16446422975937058</v>
      </c>
      <c r="K158" s="133">
        <f t="shared" si="9"/>
        <v>-0.10533543657789723</v>
      </c>
      <c r="L158" s="133">
        <f t="shared" si="9"/>
        <v>-0.40683793482544761</v>
      </c>
      <c r="M158" s="133">
        <f t="shared" si="9"/>
        <v>0.14464562041562123</v>
      </c>
      <c r="N158" s="133">
        <f t="shared" si="9"/>
        <v>0.15342020041549542</v>
      </c>
      <c r="O158" s="133">
        <f t="shared" si="9"/>
        <v>4.2115021686588427E-3</v>
      </c>
      <c r="P158" s="133">
        <f t="shared" si="9"/>
        <v>8.1258943231498515E-2</v>
      </c>
      <c r="Q158" s="133">
        <f t="shared" si="9"/>
        <v>-4.4805883859636131E-2</v>
      </c>
      <c r="R158" s="133">
        <f t="shared" si="9"/>
        <v>7.0824315092544721E-2</v>
      </c>
      <c r="S158" s="133">
        <f t="shared" si="9"/>
        <v>-0.11482828523730015</v>
      </c>
      <c r="T158" s="133">
        <f t="shared" si="9"/>
        <v>0.11708798943830345</v>
      </c>
      <c r="U158" s="133" t="e">
        <f t="shared" si="9"/>
        <v>#VALUE!</v>
      </c>
    </row>
    <row r="159" spans="1:21" x14ac:dyDescent="0.3">
      <c r="A159" s="135" t="s">
        <v>49</v>
      </c>
      <c r="B159" s="135" t="s">
        <v>14</v>
      </c>
      <c r="C159" s="106"/>
      <c r="D159" s="133">
        <f t="shared" si="9"/>
        <v>-0.10214000000000001</v>
      </c>
      <c r="E159" s="133">
        <f t="shared" si="9"/>
        <v>0.20458646114093515</v>
      </c>
      <c r="F159" s="133">
        <f t="shared" si="9"/>
        <v>0.17234524524987282</v>
      </c>
      <c r="G159" s="133">
        <f t="shared" ref="G159:U159" si="10">G117/F117-1</f>
        <v>6.8393864111360836E-2</v>
      </c>
      <c r="H159" s="133">
        <f t="shared" si="10"/>
        <v>3.487934330870246E-2</v>
      </c>
      <c r="I159" s="133">
        <f t="shared" si="10"/>
        <v>6.9904131476830056E-3</v>
      </c>
      <c r="J159" s="133">
        <f t="shared" si="10"/>
        <v>0.18332247187827622</v>
      </c>
      <c r="K159" s="133">
        <f t="shared" si="10"/>
        <v>6.2459593420012949E-2</v>
      </c>
      <c r="L159" s="133">
        <f t="shared" si="10"/>
        <v>-0.32579471056872089</v>
      </c>
      <c r="M159" s="133">
        <f t="shared" si="10"/>
        <v>0.10178669920275452</v>
      </c>
      <c r="N159" s="133">
        <f t="shared" si="10"/>
        <v>8.4828810242562946E-2</v>
      </c>
      <c r="O159" s="133">
        <f t="shared" si="10"/>
        <v>-8.2488498594661119E-2</v>
      </c>
      <c r="P159" s="133">
        <f t="shared" si="10"/>
        <v>0.21052671685920665</v>
      </c>
      <c r="Q159" s="133">
        <f t="shared" si="10"/>
        <v>-6.1282301469893885E-2</v>
      </c>
      <c r="R159" s="133">
        <f t="shared" si="10"/>
        <v>-1.8776824034327788E-4</v>
      </c>
      <c r="S159" s="133">
        <f t="shared" si="10"/>
        <v>3.5394253212781335E-2</v>
      </c>
      <c r="T159" s="133">
        <f t="shared" si="10"/>
        <v>0.11983623655008446</v>
      </c>
      <c r="U159" s="133" t="e">
        <f t="shared" si="10"/>
        <v>#VALUE!</v>
      </c>
    </row>
    <row r="160" spans="1:21" x14ac:dyDescent="0.3">
      <c r="A160" s="135" t="s">
        <v>50</v>
      </c>
      <c r="B160" s="135" t="s">
        <v>15</v>
      </c>
      <c r="C160" s="106"/>
      <c r="D160" s="133">
        <f t="shared" ref="D160:U174" si="11">D118/C118-1</f>
        <v>-6.5610000000000057E-2</v>
      </c>
      <c r="E160" s="133">
        <f t="shared" si="11"/>
        <v>7.4540609381521739E-2</v>
      </c>
      <c r="F160" s="133">
        <f t="shared" si="11"/>
        <v>2.7050715110951806E-2</v>
      </c>
      <c r="G160" s="133">
        <f t="shared" si="11"/>
        <v>5.1493405740884457E-2</v>
      </c>
      <c r="H160" s="133">
        <f t="shared" si="11"/>
        <v>-9.2502075071474454E-3</v>
      </c>
      <c r="I160" s="133">
        <f t="shared" si="11"/>
        <v>8.9539873588576402E-2</v>
      </c>
      <c r="J160" s="133">
        <f t="shared" si="11"/>
        <v>-2.7168805426926235E-2</v>
      </c>
      <c r="K160" s="133">
        <f t="shared" si="11"/>
        <v>-0.12556865087032132</v>
      </c>
      <c r="L160" s="133">
        <f t="shared" si="11"/>
        <v>-2.5289249558090976E-2</v>
      </c>
      <c r="M160" s="133">
        <f t="shared" si="11"/>
        <v>8.7068521380730957E-3</v>
      </c>
      <c r="N160" s="133">
        <f t="shared" si="11"/>
        <v>-3.7284846008478478E-3</v>
      </c>
      <c r="O160" s="133">
        <f t="shared" si="11"/>
        <v>-8.8280529067980007E-3</v>
      </c>
      <c r="P160" s="133">
        <f t="shared" si="11"/>
        <v>4.769884864848084E-2</v>
      </c>
      <c r="Q160" s="133">
        <f t="shared" si="11"/>
        <v>5.0493680884676095E-2</v>
      </c>
      <c r="R160" s="133">
        <f t="shared" si="11"/>
        <v>0.14928473410154708</v>
      </c>
      <c r="S160" s="133">
        <f t="shared" si="11"/>
        <v>1.9071452521733478E-2</v>
      </c>
      <c r="T160" s="133">
        <f t="shared" si="11"/>
        <v>3.8359990048872916E-3</v>
      </c>
      <c r="U160" s="133" t="e">
        <f t="shared" si="11"/>
        <v>#VALUE!</v>
      </c>
    </row>
    <row r="161" spans="1:21" x14ac:dyDescent="0.3">
      <c r="A161" s="135" t="s">
        <v>51</v>
      </c>
      <c r="B161" s="135" t="s">
        <v>16</v>
      </c>
      <c r="C161" s="106"/>
      <c r="D161" s="133">
        <f t="shared" si="11"/>
        <v>0.13773999999999997</v>
      </c>
      <c r="E161" s="133">
        <f t="shared" si="11"/>
        <v>-3.8778631321743195E-2</v>
      </c>
      <c r="F161" s="133">
        <f t="shared" si="11"/>
        <v>1.3734203836798908E-2</v>
      </c>
      <c r="G161" s="133">
        <f t="shared" si="11"/>
        <v>0.17778539471785249</v>
      </c>
      <c r="H161" s="133">
        <f t="shared" si="11"/>
        <v>0.14096221299799327</v>
      </c>
      <c r="I161" s="133">
        <f t="shared" si="11"/>
        <v>-0.1640690025506778</v>
      </c>
      <c r="J161" s="133">
        <f t="shared" si="11"/>
        <v>-0.20678192023254138</v>
      </c>
      <c r="K161" s="133">
        <f t="shared" si="11"/>
        <v>0.12170876145163745</v>
      </c>
      <c r="L161" s="133">
        <f t="shared" si="11"/>
        <v>-0.19375857338820313</v>
      </c>
      <c r="M161" s="133">
        <f t="shared" si="11"/>
        <v>-8.4185900736528652E-2</v>
      </c>
      <c r="N161" s="133">
        <f t="shared" si="11"/>
        <v>2.6400381338842482E-3</v>
      </c>
      <c r="O161" s="133">
        <f t="shared" si="11"/>
        <v>-0.12625406848463427</v>
      </c>
      <c r="P161" s="133">
        <f t="shared" si="11"/>
        <v>0.14633908142195451</v>
      </c>
      <c r="Q161" s="133">
        <f t="shared" si="11"/>
        <v>0.28703219132233904</v>
      </c>
      <c r="R161" s="133">
        <f t="shared" si="11"/>
        <v>-1.7371322660261423E-2</v>
      </c>
      <c r="S161" s="133">
        <f t="shared" si="11"/>
        <v>-4.2718839017630406E-2</v>
      </c>
      <c r="T161" s="133">
        <f t="shared" si="11"/>
        <v>8.0946588521508378E-2</v>
      </c>
      <c r="U161" s="133" t="e">
        <f t="shared" si="11"/>
        <v>#VALUE!</v>
      </c>
    </row>
    <row r="162" spans="1:21" x14ac:dyDescent="0.3">
      <c r="A162" s="135" t="s">
        <v>52</v>
      </c>
      <c r="B162" s="135" t="s">
        <v>17</v>
      </c>
      <c r="C162" s="106"/>
      <c r="D162" s="133">
        <f t="shared" si="11"/>
        <v>-3.620000000000001E-2</v>
      </c>
      <c r="E162" s="133">
        <f t="shared" si="11"/>
        <v>-3.9697032579373293E-2</v>
      </c>
      <c r="F162" s="133">
        <f t="shared" si="11"/>
        <v>0.18970546923957898</v>
      </c>
      <c r="G162" s="133">
        <f t="shared" si="11"/>
        <v>1.2941368788143004E-2</v>
      </c>
      <c r="H162" s="133">
        <f t="shared" si="11"/>
        <v>-0.12759891336507168</v>
      </c>
      <c r="I162" s="133">
        <f t="shared" si="11"/>
        <v>0.21805662607265797</v>
      </c>
      <c r="J162" s="133">
        <f t="shared" si="11"/>
        <v>-0.17626958480632449</v>
      </c>
      <c r="K162" s="133">
        <f t="shared" si="11"/>
        <v>-0.11189069045692457</v>
      </c>
      <c r="L162" s="133">
        <f t="shared" si="11"/>
        <v>6.344355127037038E-2</v>
      </c>
      <c r="M162" s="133">
        <f t="shared" si="11"/>
        <v>-0.1411374284226965</v>
      </c>
      <c r="N162" s="133">
        <f t="shared" si="11"/>
        <v>0.31219536833598505</v>
      </c>
      <c r="O162" s="133">
        <f t="shared" si="11"/>
        <v>0.14570141842606654</v>
      </c>
      <c r="P162" s="133">
        <f t="shared" si="11"/>
        <v>-0.12535801577369199</v>
      </c>
      <c r="Q162" s="133">
        <f t="shared" si="11"/>
        <v>0.36163020723298822</v>
      </c>
      <c r="R162" s="133">
        <f t="shared" si="11"/>
        <v>0.17644154818325442</v>
      </c>
      <c r="S162" s="133">
        <f t="shared" si="11"/>
        <v>2.6748995863557168E-2</v>
      </c>
      <c r="T162" s="133">
        <f t="shared" si="11"/>
        <v>-0.11631790368536599</v>
      </c>
      <c r="U162" s="133" t="e">
        <f t="shared" si="11"/>
        <v>#VALUE!</v>
      </c>
    </row>
    <row r="163" spans="1:21" x14ac:dyDescent="0.3">
      <c r="A163" s="135" t="s">
        <v>53</v>
      </c>
      <c r="B163" s="135" t="s">
        <v>18</v>
      </c>
      <c r="C163" s="106"/>
      <c r="D163" s="133">
        <f t="shared" si="11"/>
        <v>-1.2379999999999947E-2</v>
      </c>
      <c r="E163" s="133">
        <f t="shared" si="11"/>
        <v>-9.7790648225025811E-2</v>
      </c>
      <c r="F163" s="133">
        <f t="shared" si="11"/>
        <v>-1.7642305620398702E-2</v>
      </c>
      <c r="G163" s="133">
        <f t="shared" si="11"/>
        <v>5.541973221221963E-2</v>
      </c>
      <c r="H163" s="133">
        <f t="shared" si="11"/>
        <v>-1.9224316162064436E-2</v>
      </c>
      <c r="I163" s="133">
        <f t="shared" si="11"/>
        <v>1.53520147449977E-2</v>
      </c>
      <c r="J163" s="133">
        <f t="shared" si="11"/>
        <v>4.82075697297768E-2</v>
      </c>
      <c r="K163" s="133">
        <f t="shared" si="11"/>
        <v>6.0404633268694274E-2</v>
      </c>
      <c r="L163" s="133">
        <f t="shared" si="11"/>
        <v>-6.324199573627487E-2</v>
      </c>
      <c r="M163" s="133">
        <f t="shared" si="11"/>
        <v>-1.5345909323422058E-3</v>
      </c>
      <c r="N163" s="133">
        <f t="shared" si="11"/>
        <v>-2.0910877838651643E-2</v>
      </c>
      <c r="O163" s="133">
        <f t="shared" si="11"/>
        <v>-4.4081841869206828E-2</v>
      </c>
      <c r="P163" s="133">
        <f t="shared" si="11"/>
        <v>-5.0214486795656654E-2</v>
      </c>
      <c r="Q163" s="133">
        <f t="shared" si="11"/>
        <v>2.8051893061714184E-2</v>
      </c>
      <c r="R163" s="133">
        <f t="shared" si="11"/>
        <v>7.3404571768528326E-2</v>
      </c>
      <c r="S163" s="133">
        <f t="shared" si="11"/>
        <v>-0.10199100424207541</v>
      </c>
      <c r="T163" s="133">
        <f t="shared" si="11"/>
        <v>-5.1464042823400891E-2</v>
      </c>
      <c r="U163" s="133" t="e">
        <f t="shared" si="11"/>
        <v>#VALUE!</v>
      </c>
    </row>
    <row r="164" spans="1:21" x14ac:dyDescent="0.3">
      <c r="A164" s="135" t="s">
        <v>54</v>
      </c>
      <c r="B164" s="135" t="s">
        <v>19</v>
      </c>
      <c r="C164" s="106"/>
      <c r="D164" s="133">
        <f t="shared" si="11"/>
        <v>-2.5490000000000013E-2</v>
      </c>
      <c r="E164" s="133">
        <f t="shared" si="11"/>
        <v>7.7033586109942487E-2</v>
      </c>
      <c r="F164" s="133">
        <f t="shared" si="11"/>
        <v>-5.4021608643457397E-2</v>
      </c>
      <c r="G164" s="133">
        <f t="shared" si="11"/>
        <v>4.9794537104181913E-2</v>
      </c>
      <c r="H164" s="133">
        <f t="shared" si="11"/>
        <v>2.3629979276997393E-2</v>
      </c>
      <c r="I164" s="133">
        <f t="shared" si="11"/>
        <v>1.694549885186758E-2</v>
      </c>
      <c r="J164" s="133">
        <f t="shared" si="11"/>
        <v>8.6633549302783663E-3</v>
      </c>
      <c r="K164" s="133">
        <f t="shared" si="11"/>
        <v>-4.6069643558747542E-2</v>
      </c>
      <c r="L164" s="133">
        <f t="shared" si="11"/>
        <v>-6.6761812626315864E-2</v>
      </c>
      <c r="M164" s="133">
        <f t="shared" si="11"/>
        <v>1.7058225821350526E-2</v>
      </c>
      <c r="N164" s="133">
        <f t="shared" si="11"/>
        <v>6.0367533529108952E-2</v>
      </c>
      <c r="O164" s="133">
        <f t="shared" si="11"/>
        <v>-4.6671425172495784E-2</v>
      </c>
      <c r="P164" s="133">
        <f t="shared" si="11"/>
        <v>-1.7470126084395687E-2</v>
      </c>
      <c r="Q164" s="133">
        <f t="shared" si="11"/>
        <v>-5.4256713506264376E-3</v>
      </c>
      <c r="R164" s="133">
        <f t="shared" si="11"/>
        <v>-7.1306710799187156E-3</v>
      </c>
      <c r="S164" s="133">
        <f t="shared" si="11"/>
        <v>5.2186975892333454E-2</v>
      </c>
      <c r="T164" s="133">
        <f t="shared" si="11"/>
        <v>0.10019460009192183</v>
      </c>
      <c r="U164" s="133" t="e">
        <f t="shared" si="11"/>
        <v>#VALUE!</v>
      </c>
    </row>
    <row r="165" spans="1:21" x14ac:dyDescent="0.3">
      <c r="A165" s="135" t="s">
        <v>70</v>
      </c>
      <c r="B165" s="135" t="s">
        <v>20</v>
      </c>
      <c r="C165" s="106"/>
      <c r="D165" s="133">
        <f t="shared" si="11"/>
        <v>-3.8499999999999979E-2</v>
      </c>
      <c r="E165" s="133">
        <f t="shared" si="11"/>
        <v>-4.5699427977119123E-2</v>
      </c>
      <c r="F165" s="133">
        <f t="shared" si="11"/>
        <v>3.0297746196433994E-2</v>
      </c>
      <c r="G165" s="133">
        <f t="shared" si="11"/>
        <v>6.5445967673690486E-2</v>
      </c>
      <c r="H165" s="133">
        <f t="shared" si="11"/>
        <v>1.5478093384827751E-2</v>
      </c>
      <c r="I165" s="133">
        <f t="shared" si="11"/>
        <v>2.086388611876977E-2</v>
      </c>
      <c r="J165" s="133">
        <f t="shared" si="11"/>
        <v>0.11649555623659213</v>
      </c>
      <c r="K165" s="133">
        <f t="shared" si="11"/>
        <v>2.3717618802538976E-2</v>
      </c>
      <c r="L165" s="133">
        <f t="shared" si="11"/>
        <v>-3.9767061879425136E-2</v>
      </c>
      <c r="M165" s="133">
        <f t="shared" si="11"/>
        <v>4.3499506976500735E-2</v>
      </c>
      <c r="N165" s="133">
        <f t="shared" si="11"/>
        <v>0.23733108108108114</v>
      </c>
      <c r="O165" s="133">
        <f t="shared" si="11"/>
        <v>-0.12848984557158782</v>
      </c>
      <c r="P165" s="133">
        <f t="shared" si="11"/>
        <v>-5.5128612750381945E-2</v>
      </c>
      <c r="Q165" s="133">
        <f t="shared" si="11"/>
        <v>-4.0051213026492949E-3</v>
      </c>
      <c r="R165" s="133">
        <f t="shared" si="11"/>
        <v>-1.7147895448103023E-2</v>
      </c>
      <c r="S165" s="133">
        <f t="shared" si="11"/>
        <v>4.466149654160545E-2</v>
      </c>
      <c r="T165" s="133">
        <f t="shared" si="11"/>
        <v>6.0199675767644178E-2</v>
      </c>
      <c r="U165" s="133" t="e">
        <f t="shared" si="11"/>
        <v>#VALUE!</v>
      </c>
    </row>
    <row r="166" spans="1:21" x14ac:dyDescent="0.3">
      <c r="A166" s="135" t="s">
        <v>55</v>
      </c>
      <c r="B166" s="135" t="s">
        <v>21</v>
      </c>
      <c r="C166" s="106"/>
      <c r="D166" s="133">
        <f t="shared" si="11"/>
        <v>5.1099999999999923E-2</v>
      </c>
      <c r="E166" s="133">
        <f t="shared" si="11"/>
        <v>-3.0073256588336039E-2</v>
      </c>
      <c r="F166" s="133">
        <f t="shared" si="11"/>
        <v>-0.11591089662478293</v>
      </c>
      <c r="G166" s="133">
        <f t="shared" si="11"/>
        <v>8.8836373319131745E-2</v>
      </c>
      <c r="H166" s="133">
        <f t="shared" si="11"/>
        <v>-4.3611612101203123E-3</v>
      </c>
      <c r="I166" s="133">
        <f t="shared" si="11"/>
        <v>9.7706501826815728E-2</v>
      </c>
      <c r="J166" s="133">
        <f t="shared" si="11"/>
        <v>3.8514609632847918E-2</v>
      </c>
      <c r="K166" s="133">
        <f t="shared" si="11"/>
        <v>4.7913169163920966E-2</v>
      </c>
      <c r="L166" s="133">
        <f t="shared" si="11"/>
        <v>-9.8975378236211276E-2</v>
      </c>
      <c r="M166" s="133">
        <f t="shared" si="11"/>
        <v>-6.9162237456381392E-2</v>
      </c>
      <c r="N166" s="133">
        <f t="shared" si="11"/>
        <v>-7.218664133443653E-2</v>
      </c>
      <c r="O166" s="133">
        <f t="shared" si="11"/>
        <v>-8.2063589924255664E-2</v>
      </c>
      <c r="P166" s="133">
        <f t="shared" si="11"/>
        <v>-0.12771954232531368</v>
      </c>
      <c r="Q166" s="133">
        <f t="shared" si="11"/>
        <v>5.7982372918643055E-2</v>
      </c>
      <c r="R166" s="133">
        <f t="shared" si="11"/>
        <v>9.6041379668858617E-3</v>
      </c>
      <c r="S166" s="133">
        <f t="shared" si="11"/>
        <v>-1.0503958293106797E-2</v>
      </c>
      <c r="T166" s="133">
        <f t="shared" si="11"/>
        <v>6.1728395061728447E-2</v>
      </c>
      <c r="U166" s="133" t="e">
        <f t="shared" si="11"/>
        <v>#VALUE!</v>
      </c>
    </row>
    <row r="167" spans="1:21" x14ac:dyDescent="0.3">
      <c r="A167" s="135" t="s">
        <v>56</v>
      </c>
      <c r="B167" s="135" t="s">
        <v>22</v>
      </c>
      <c r="C167" s="106"/>
      <c r="D167" s="133">
        <f t="shared" si="11"/>
        <v>0.5884100000000001</v>
      </c>
      <c r="E167" s="133">
        <f t="shared" si="11"/>
        <v>-4.157616736233094E-2</v>
      </c>
      <c r="F167" s="133">
        <f t="shared" si="11"/>
        <v>8.8408205626753E-2</v>
      </c>
      <c r="G167" s="133">
        <f t="shared" si="11"/>
        <v>6.8824835843955157E-2</v>
      </c>
      <c r="H167" s="133">
        <f t="shared" si="11"/>
        <v>9.4505928853754861E-2</v>
      </c>
      <c r="I167" s="133">
        <f t="shared" si="11"/>
        <v>7.6146452947579713E-2</v>
      </c>
      <c r="J167" s="133">
        <f t="shared" si="11"/>
        <v>0.18912064890674363</v>
      </c>
      <c r="K167" s="133">
        <f t="shared" si="11"/>
        <v>6.4266046354118478E-2</v>
      </c>
      <c r="L167" s="133">
        <f t="shared" si="11"/>
        <v>-0.22279800596996835</v>
      </c>
      <c r="M167" s="133">
        <f t="shared" si="11"/>
        <v>-0.22055153724679788</v>
      </c>
      <c r="N167" s="133">
        <f t="shared" si="11"/>
        <v>0.38814164493718772</v>
      </c>
      <c r="O167" s="133">
        <f t="shared" si="11"/>
        <v>-5.8528872532016774E-2</v>
      </c>
      <c r="P167" s="133">
        <f t="shared" si="11"/>
        <v>-3.4688995215310658E-3</v>
      </c>
      <c r="Q167" s="133">
        <f t="shared" si="11"/>
        <v>3.9678309926779454E-2</v>
      </c>
      <c r="R167" s="133">
        <f t="shared" si="11"/>
        <v>0.19184534887479865</v>
      </c>
      <c r="S167" s="133">
        <f t="shared" si="11"/>
        <v>1.172887581805715E-2</v>
      </c>
      <c r="T167" s="133">
        <f t="shared" si="11"/>
        <v>-7.9951590912572645E-2</v>
      </c>
      <c r="U167" s="133" t="e">
        <f t="shared" si="11"/>
        <v>#VALUE!</v>
      </c>
    </row>
    <row r="168" spans="1:21" x14ac:dyDescent="0.3">
      <c r="A168" s="135" t="s">
        <v>57</v>
      </c>
      <c r="B168" s="135" t="s">
        <v>23</v>
      </c>
      <c r="C168" s="106"/>
      <c r="D168" s="133">
        <f t="shared" si="11"/>
        <v>-1.702999999999999E-2</v>
      </c>
      <c r="E168" s="133">
        <f t="shared" si="11"/>
        <v>3.7569813931249252E-2</v>
      </c>
      <c r="F168" s="133">
        <f t="shared" si="11"/>
        <v>8.1811942347288946E-2</v>
      </c>
      <c r="G168" s="133">
        <f t="shared" si="11"/>
        <v>1.0767306541954458E-2</v>
      </c>
      <c r="H168" s="133">
        <f t="shared" si="11"/>
        <v>-3.0505191800720977E-2</v>
      </c>
      <c r="I168" s="133">
        <f t="shared" si="11"/>
        <v>0.16662042175360714</v>
      </c>
      <c r="J168" s="133">
        <f t="shared" si="11"/>
        <v>0.10710746422483841</v>
      </c>
      <c r="K168" s="133">
        <f t="shared" si="11"/>
        <v>-0.12010455082530702</v>
      </c>
      <c r="L168" s="133">
        <f t="shared" si="11"/>
        <v>-0.17354504244219637</v>
      </c>
      <c r="M168" s="133">
        <f t="shared" si="11"/>
        <v>-5.4840520339934473E-2</v>
      </c>
      <c r="N168" s="133">
        <f t="shared" si="11"/>
        <v>-9.9562408835173977E-2</v>
      </c>
      <c r="O168" s="133">
        <f t="shared" si="11"/>
        <v>-0.13151439414977317</v>
      </c>
      <c r="P168" s="133">
        <f t="shared" si="11"/>
        <v>-1.9331716805670363E-2</v>
      </c>
      <c r="Q168" s="133">
        <f t="shared" si="11"/>
        <v>7.5604222424497713E-2</v>
      </c>
      <c r="R168" s="133">
        <f t="shared" si="11"/>
        <v>1.4588490880614424E-2</v>
      </c>
      <c r="S168" s="133">
        <f t="shared" si="11"/>
        <v>-3.475792697349589E-2</v>
      </c>
      <c r="T168" s="133">
        <f t="shared" si="11"/>
        <v>2.1899787192880771E-2</v>
      </c>
      <c r="U168" s="133" t="e">
        <f t="shared" si="11"/>
        <v>#VALUE!</v>
      </c>
    </row>
    <row r="169" spans="1:21" x14ac:dyDescent="0.3">
      <c r="A169" s="135" t="s">
        <v>71</v>
      </c>
      <c r="B169" s="135" t="s">
        <v>24</v>
      </c>
      <c r="C169" s="106"/>
      <c r="D169" s="133">
        <f t="shared" si="11"/>
        <v>6.7330000000000112E-2</v>
      </c>
      <c r="E169" s="133">
        <f t="shared" si="11"/>
        <v>4.3772778803181644E-2</v>
      </c>
      <c r="F169" s="133">
        <f t="shared" si="11"/>
        <v>-2.4478255015484063E-2</v>
      </c>
      <c r="G169" s="133">
        <f t="shared" si="11"/>
        <v>0.16523123355232894</v>
      </c>
      <c r="H169" s="133">
        <f t="shared" si="11"/>
        <v>9.1088561614087515E-2</v>
      </c>
      <c r="I169" s="133">
        <f t="shared" si="11"/>
        <v>-9.1264384453932923E-3</v>
      </c>
      <c r="J169" s="133">
        <f t="shared" si="11"/>
        <v>1.4308774441417427E-2</v>
      </c>
      <c r="K169" s="133">
        <f t="shared" si="11"/>
        <v>0.10117521675259966</v>
      </c>
      <c r="L169" s="133">
        <f t="shared" si="11"/>
        <v>-0.11862566865901991</v>
      </c>
      <c r="M169" s="133">
        <f t="shared" si="11"/>
        <v>-1.7376723204083677E-2</v>
      </c>
      <c r="N169" s="133">
        <f t="shared" si="11"/>
        <v>1.0556042163762047E-2</v>
      </c>
      <c r="O169" s="133">
        <f t="shared" si="11"/>
        <v>-0.11318499036119367</v>
      </c>
      <c r="P169" s="133">
        <f t="shared" si="11"/>
        <v>-4.4655645990260062E-2</v>
      </c>
      <c r="Q169" s="133">
        <f t="shared" si="11"/>
        <v>0.10613303229675619</v>
      </c>
      <c r="R169" s="133">
        <f t="shared" si="11"/>
        <v>8.0210492744379192E-3</v>
      </c>
      <c r="S169" s="133">
        <f t="shared" si="11"/>
        <v>5.6871213199816584E-2</v>
      </c>
      <c r="T169" s="133">
        <f t="shared" si="11"/>
        <v>-2.0094898814513207E-2</v>
      </c>
      <c r="U169" s="133" t="e">
        <f t="shared" si="11"/>
        <v>#VALUE!</v>
      </c>
    </row>
    <row r="170" spans="1:21" x14ac:dyDescent="0.3">
      <c r="A170" s="135" t="s">
        <v>58</v>
      </c>
      <c r="B170" s="135" t="s">
        <v>25</v>
      </c>
      <c r="C170" s="106"/>
      <c r="D170" s="133">
        <f t="shared" si="11"/>
        <v>2.0809999999999995E-2</v>
      </c>
      <c r="E170" s="133">
        <f t="shared" si="11"/>
        <v>2.2433165819299994E-3</v>
      </c>
      <c r="F170" s="133">
        <f t="shared" si="11"/>
        <v>4.6984654481477817E-2</v>
      </c>
      <c r="G170" s="133">
        <f t="shared" si="11"/>
        <v>1.0371836403185286E-2</v>
      </c>
      <c r="H170" s="133">
        <f t="shared" si="11"/>
        <v>1.7934360793879556E-2</v>
      </c>
      <c r="I170" s="133">
        <f t="shared" si="11"/>
        <v>4.5548203215060479E-2</v>
      </c>
      <c r="J170" s="133">
        <f t="shared" si="11"/>
        <v>1.9038606787224133E-2</v>
      </c>
      <c r="K170" s="133">
        <f t="shared" si="11"/>
        <v>1.240415743738299E-2</v>
      </c>
      <c r="L170" s="133">
        <f t="shared" si="11"/>
        <v>-0.17582214143862129</v>
      </c>
      <c r="M170" s="133">
        <f t="shared" si="11"/>
        <v>7.8617957566723184E-2</v>
      </c>
      <c r="N170" s="133">
        <f t="shared" si="11"/>
        <v>1.1974404119573734E-2</v>
      </c>
      <c r="O170" s="133">
        <f t="shared" si="11"/>
        <v>-4.0399599652033991E-2</v>
      </c>
      <c r="P170" s="133">
        <f t="shared" si="11"/>
        <v>0.13409950481537813</v>
      </c>
      <c r="Q170" s="133">
        <f t="shared" si="11"/>
        <v>-0.16587734754394257</v>
      </c>
      <c r="R170" s="133">
        <f t="shared" si="11"/>
        <v>-1.2756836963914053E-2</v>
      </c>
      <c r="S170" s="133">
        <f t="shared" si="11"/>
        <v>3.5195390781563196E-2</v>
      </c>
      <c r="T170" s="133">
        <f t="shared" si="11"/>
        <v>4.9798346440814711E-2</v>
      </c>
      <c r="U170" s="133" t="e">
        <f t="shared" si="11"/>
        <v>#VALUE!</v>
      </c>
    </row>
    <row r="171" spans="1:21" x14ac:dyDescent="0.3">
      <c r="A171" s="135" t="s">
        <v>59</v>
      </c>
      <c r="B171" s="135" t="s">
        <v>26</v>
      </c>
      <c r="C171" s="106"/>
      <c r="D171" s="133">
        <f t="shared" si="11"/>
        <v>-1.6170000000000018E-2</v>
      </c>
      <c r="E171" s="133">
        <f t="shared" si="11"/>
        <v>1.8560117093400441E-2</v>
      </c>
      <c r="F171" s="133">
        <f t="shared" si="11"/>
        <v>9.4402698360427362E-3</v>
      </c>
      <c r="G171" s="133">
        <f t="shared" si="11"/>
        <v>3.2089367801888091E-2</v>
      </c>
      <c r="H171" s="133">
        <f t="shared" si="11"/>
        <v>8.4874665951475636E-2</v>
      </c>
      <c r="I171" s="133">
        <f t="shared" si="11"/>
        <v>-6.2951387049495766E-2</v>
      </c>
      <c r="J171" s="133">
        <f t="shared" si="11"/>
        <v>9.8010025251573429E-2</v>
      </c>
      <c r="K171" s="133">
        <f t="shared" si="11"/>
        <v>-6.0068306245386616E-5</v>
      </c>
      <c r="L171" s="133">
        <f t="shared" si="11"/>
        <v>-0.12918036163292623</v>
      </c>
      <c r="M171" s="133">
        <f t="shared" si="11"/>
        <v>0.13474387527839649</v>
      </c>
      <c r="N171" s="133">
        <f t="shared" si="11"/>
        <v>5.4165544912155639E-2</v>
      </c>
      <c r="O171" s="133">
        <f t="shared" si="11"/>
        <v>-3.6495749027878333E-3</v>
      </c>
      <c r="P171" s="133">
        <f t="shared" si="11"/>
        <v>2.965082147493403E-2</v>
      </c>
      <c r="Q171" s="133">
        <f t="shared" si="11"/>
        <v>2.220402001172439E-2</v>
      </c>
      <c r="R171" s="133">
        <f t="shared" si="11"/>
        <v>-9.7963736919838285E-3</v>
      </c>
      <c r="S171" s="133">
        <f t="shared" si="11"/>
        <v>2.5974850251894166E-2</v>
      </c>
      <c r="T171" s="133">
        <f t="shared" si="11"/>
        <v>4.0264771611286942E-2</v>
      </c>
      <c r="U171" s="133" t="e">
        <f t="shared" si="11"/>
        <v>#VALUE!</v>
      </c>
    </row>
    <row r="172" spans="1:21" x14ac:dyDescent="0.3">
      <c r="A172" s="135" t="s">
        <v>60</v>
      </c>
      <c r="B172" s="135" t="s">
        <v>27</v>
      </c>
      <c r="C172" s="106"/>
      <c r="D172" s="133">
        <f t="shared" si="11"/>
        <v>6.0000000000000053E-3</v>
      </c>
      <c r="E172" s="133">
        <f t="shared" si="11"/>
        <v>-2.8667992047713753E-2</v>
      </c>
      <c r="F172" s="133">
        <f t="shared" si="11"/>
        <v>1.4531908796922011E-3</v>
      </c>
      <c r="G172" s="133">
        <f t="shared" si="11"/>
        <v>4.0027386621431127E-2</v>
      </c>
      <c r="H172" s="133">
        <f t="shared" si="11"/>
        <v>-2.5664455907639439E-2</v>
      </c>
      <c r="I172" s="133">
        <f t="shared" si="11"/>
        <v>-1.1465970170325579E-2</v>
      </c>
      <c r="J172" s="133">
        <f t="shared" si="11"/>
        <v>-7.3755942301022559E-3</v>
      </c>
      <c r="K172" s="133">
        <f t="shared" si="11"/>
        <v>-6.1190302457272527E-2</v>
      </c>
      <c r="L172" s="133">
        <f t="shared" si="11"/>
        <v>-0.12342773319904987</v>
      </c>
      <c r="M172" s="133">
        <f t="shared" si="11"/>
        <v>-2.7499562904313435E-2</v>
      </c>
      <c r="N172" s="133">
        <f t="shared" si="11"/>
        <v>1.0080645161290258E-2</v>
      </c>
      <c r="O172" s="133">
        <f t="shared" si="11"/>
        <v>-3.250823194375585E-2</v>
      </c>
      <c r="P172" s="133">
        <f t="shared" si="11"/>
        <v>1.2772667542707117E-2</v>
      </c>
      <c r="Q172" s="133">
        <f t="shared" si="11"/>
        <v>3.6070168154453075E-2</v>
      </c>
      <c r="R172" s="133">
        <f t="shared" si="11"/>
        <v>-9.9183489455493268E-3</v>
      </c>
      <c r="S172" s="133">
        <f t="shared" si="11"/>
        <v>-2.0819630660258048E-2</v>
      </c>
      <c r="T172" s="133">
        <f t="shared" si="11"/>
        <v>6.5879556669337092E-3</v>
      </c>
      <c r="U172" s="133" t="e">
        <f t="shared" si="11"/>
        <v>#VALUE!</v>
      </c>
    </row>
    <row r="173" spans="1:21" x14ac:dyDescent="0.3">
      <c r="A173" s="135" t="s">
        <v>77</v>
      </c>
      <c r="B173" s="135" t="s">
        <v>86</v>
      </c>
      <c r="C173" s="106"/>
      <c r="D173" s="133" t="e">
        <f t="shared" si="11"/>
        <v>#VALUE!</v>
      </c>
      <c r="E173" s="133" t="e">
        <f t="shared" si="11"/>
        <v>#VALUE!</v>
      </c>
      <c r="F173" s="133" t="e">
        <f t="shared" si="11"/>
        <v>#VALUE!</v>
      </c>
      <c r="G173" s="133" t="e">
        <f t="shared" si="11"/>
        <v>#VALUE!</v>
      </c>
      <c r="H173" s="133" t="e">
        <f t="shared" si="11"/>
        <v>#VALUE!</v>
      </c>
      <c r="I173" s="133" t="e">
        <f t="shared" si="11"/>
        <v>#VALUE!</v>
      </c>
      <c r="J173" s="133" t="e">
        <f t="shared" si="11"/>
        <v>#VALUE!</v>
      </c>
      <c r="K173" s="133" t="e">
        <f t="shared" si="11"/>
        <v>#VALUE!</v>
      </c>
      <c r="L173" s="133" t="e">
        <f t="shared" si="11"/>
        <v>#VALUE!</v>
      </c>
      <c r="M173" s="133" t="e">
        <f t="shared" si="11"/>
        <v>#VALUE!</v>
      </c>
      <c r="N173" s="133" t="e">
        <f t="shared" si="11"/>
        <v>#VALUE!</v>
      </c>
      <c r="O173" s="133" t="e">
        <f t="shared" si="11"/>
        <v>#VALUE!</v>
      </c>
      <c r="P173" s="133" t="e">
        <f t="shared" si="11"/>
        <v>#VALUE!</v>
      </c>
      <c r="Q173" s="133" t="e">
        <f t="shared" si="11"/>
        <v>#VALUE!</v>
      </c>
      <c r="R173" s="133" t="e">
        <f t="shared" si="11"/>
        <v>#VALUE!</v>
      </c>
      <c r="S173" s="133" t="e">
        <f t="shared" si="11"/>
        <v>#VALUE!</v>
      </c>
      <c r="T173" s="133" t="e">
        <f t="shared" si="11"/>
        <v>#VALUE!</v>
      </c>
      <c r="U173" s="133" t="e">
        <f t="shared" si="11"/>
        <v>#VALUE!</v>
      </c>
    </row>
    <row r="174" spans="1:21" x14ac:dyDescent="0.3">
      <c r="A174" s="135" t="s">
        <v>78</v>
      </c>
      <c r="B174" s="135" t="s">
        <v>87</v>
      </c>
      <c r="C174" s="106"/>
      <c r="D174" s="133">
        <f t="shared" si="11"/>
        <v>4.9999999999994493E-4</v>
      </c>
      <c r="E174" s="133">
        <f t="shared" si="11"/>
        <v>-2.0209895052473725E-2</v>
      </c>
      <c r="F174" s="133">
        <f t="shared" si="11"/>
        <v>-2.5655935038968458E-2</v>
      </c>
      <c r="G174" s="133">
        <f t="shared" ref="G174:U174" si="12">G132/F132-1</f>
        <v>5.7081235015128851E-2</v>
      </c>
      <c r="H174" s="133">
        <f t="shared" si="12"/>
        <v>1.329173475957024E-2</v>
      </c>
      <c r="I174" s="133">
        <f t="shared" si="12"/>
        <v>2.4260314543481876E-2</v>
      </c>
      <c r="J174" s="133">
        <f t="shared" si="12"/>
        <v>-1.449579631449871E-2</v>
      </c>
      <c r="K174" s="133">
        <f t="shared" si="12"/>
        <v>1.7459087828023634E-2</v>
      </c>
      <c r="L174" s="133">
        <f t="shared" si="12"/>
        <v>1.3990273428949873E-3</v>
      </c>
      <c r="M174" s="133">
        <f t="shared" si="12"/>
        <v>2.8559209275803132E-2</v>
      </c>
      <c r="N174" s="133">
        <f t="shared" si="12"/>
        <v>2.1566181566181619E-2</v>
      </c>
      <c r="O174" s="133">
        <f t="shared" si="12"/>
        <v>-2.7315731871670246E-2</v>
      </c>
      <c r="P174" s="133">
        <f t="shared" si="12"/>
        <v>3.1188685035196562E-2</v>
      </c>
      <c r="Q174" s="133">
        <f t="shared" si="12"/>
        <v>1.0694994273759306E-2</v>
      </c>
      <c r="R174" s="133">
        <f t="shared" si="12"/>
        <v>-5.1329865541269948E-2</v>
      </c>
      <c r="S174" s="133">
        <f t="shared" si="12"/>
        <v>1.5885108063879105E-2</v>
      </c>
      <c r="T174" s="133">
        <f t="shared" si="12"/>
        <v>-1.1831690043049625E-2</v>
      </c>
      <c r="U174" s="133" t="e">
        <f t="shared" si="12"/>
        <v>#VALUE!</v>
      </c>
    </row>
    <row r="175" spans="1:21" x14ac:dyDescent="0.3">
      <c r="A175" s="135" t="s">
        <v>79</v>
      </c>
      <c r="B175" s="135" t="s">
        <v>183</v>
      </c>
      <c r="C175" s="106"/>
      <c r="D175" s="133" t="e">
        <f t="shared" ref="D175:U179" si="13">D133/C133-1</f>
        <v>#VALUE!</v>
      </c>
      <c r="E175" s="133" t="e">
        <f t="shared" si="13"/>
        <v>#VALUE!</v>
      </c>
      <c r="F175" s="133" t="e">
        <f t="shared" si="13"/>
        <v>#VALUE!</v>
      </c>
      <c r="G175" s="133" t="e">
        <f t="shared" si="13"/>
        <v>#VALUE!</v>
      </c>
      <c r="H175" s="133" t="e">
        <f t="shared" si="13"/>
        <v>#VALUE!</v>
      </c>
      <c r="I175" s="133" t="e">
        <f t="shared" si="13"/>
        <v>#VALUE!</v>
      </c>
      <c r="J175" s="133" t="e">
        <f t="shared" si="13"/>
        <v>#VALUE!</v>
      </c>
      <c r="K175" s="133" t="e">
        <f t="shared" si="13"/>
        <v>#VALUE!</v>
      </c>
      <c r="L175" s="133" t="e">
        <f t="shared" si="13"/>
        <v>#VALUE!</v>
      </c>
      <c r="M175" s="133" t="e">
        <f t="shared" si="13"/>
        <v>#VALUE!</v>
      </c>
      <c r="N175" s="133" t="e">
        <f t="shared" si="13"/>
        <v>#VALUE!</v>
      </c>
      <c r="O175" s="133" t="e">
        <f t="shared" si="13"/>
        <v>#VALUE!</v>
      </c>
      <c r="P175" s="133" t="e">
        <f t="shared" si="13"/>
        <v>#VALUE!</v>
      </c>
      <c r="Q175" s="133" t="e">
        <f t="shared" si="13"/>
        <v>#VALUE!</v>
      </c>
      <c r="R175" s="133" t="e">
        <f t="shared" si="13"/>
        <v>#VALUE!</v>
      </c>
      <c r="S175" s="133" t="e">
        <f t="shared" si="13"/>
        <v>#VALUE!</v>
      </c>
      <c r="T175" s="133" t="e">
        <f t="shared" si="13"/>
        <v>#VALUE!</v>
      </c>
      <c r="U175" s="133" t="e">
        <f t="shared" si="13"/>
        <v>#VALUE!</v>
      </c>
    </row>
    <row r="176" spans="1:21" x14ac:dyDescent="0.3">
      <c r="A176" s="135" t="s">
        <v>97</v>
      </c>
      <c r="B176" s="135" t="s">
        <v>96</v>
      </c>
      <c r="C176" s="106"/>
      <c r="D176" s="133" t="e">
        <f t="shared" si="13"/>
        <v>#VALUE!</v>
      </c>
      <c r="E176" s="133" t="e">
        <f t="shared" si="13"/>
        <v>#VALUE!</v>
      </c>
      <c r="F176" s="133" t="e">
        <f t="shared" si="13"/>
        <v>#VALUE!</v>
      </c>
      <c r="G176" s="133" t="e">
        <f t="shared" si="13"/>
        <v>#VALUE!</v>
      </c>
      <c r="H176" s="133" t="e">
        <f t="shared" si="13"/>
        <v>#VALUE!</v>
      </c>
      <c r="I176" s="133" t="e">
        <f t="shared" si="13"/>
        <v>#VALUE!</v>
      </c>
      <c r="J176" s="133" t="e">
        <f t="shared" si="13"/>
        <v>#VALUE!</v>
      </c>
      <c r="K176" s="133" t="e">
        <f t="shared" si="13"/>
        <v>#VALUE!</v>
      </c>
      <c r="L176" s="133" t="e">
        <f t="shared" si="13"/>
        <v>#VALUE!</v>
      </c>
      <c r="M176" s="133" t="e">
        <f t="shared" si="13"/>
        <v>#VALUE!</v>
      </c>
      <c r="N176" s="133" t="e">
        <f t="shared" si="13"/>
        <v>#VALUE!</v>
      </c>
      <c r="O176" s="133" t="e">
        <f t="shared" si="13"/>
        <v>#VALUE!</v>
      </c>
      <c r="P176" s="133" t="e">
        <f t="shared" si="13"/>
        <v>#VALUE!</v>
      </c>
      <c r="Q176" s="133" t="e">
        <f t="shared" si="13"/>
        <v>#VALUE!</v>
      </c>
      <c r="R176" s="133" t="e">
        <f t="shared" si="13"/>
        <v>#VALUE!</v>
      </c>
      <c r="S176" s="133" t="e">
        <f t="shared" si="13"/>
        <v>#VALUE!</v>
      </c>
      <c r="T176" s="133" t="e">
        <f t="shared" si="13"/>
        <v>#VALUE!</v>
      </c>
      <c r="U176" s="133" t="e">
        <f t="shared" si="13"/>
        <v>#VALUE!</v>
      </c>
    </row>
    <row r="177" spans="1:21" x14ac:dyDescent="0.3">
      <c r="A177" s="135" t="s">
        <v>80</v>
      </c>
      <c r="B177" s="135" t="s">
        <v>88</v>
      </c>
      <c r="C177" s="106"/>
      <c r="D177" s="133" t="e">
        <f t="shared" si="13"/>
        <v>#VALUE!</v>
      </c>
      <c r="E177" s="133" t="e">
        <f t="shared" si="13"/>
        <v>#VALUE!</v>
      </c>
      <c r="F177" s="133" t="e">
        <f t="shared" si="13"/>
        <v>#VALUE!</v>
      </c>
      <c r="G177" s="133" t="e">
        <f t="shared" si="13"/>
        <v>#VALUE!</v>
      </c>
      <c r="H177" s="133" t="e">
        <f t="shared" si="13"/>
        <v>#VALUE!</v>
      </c>
      <c r="I177" s="133" t="e">
        <f t="shared" si="13"/>
        <v>#VALUE!</v>
      </c>
      <c r="J177" s="133" t="e">
        <f t="shared" si="13"/>
        <v>#VALUE!</v>
      </c>
      <c r="K177" s="133" t="e">
        <f t="shared" si="13"/>
        <v>#VALUE!</v>
      </c>
      <c r="L177" s="133" t="e">
        <f t="shared" si="13"/>
        <v>#VALUE!</v>
      </c>
      <c r="M177" s="133" t="e">
        <f t="shared" si="13"/>
        <v>#VALUE!</v>
      </c>
      <c r="N177" s="133" t="e">
        <f t="shared" si="13"/>
        <v>#VALUE!</v>
      </c>
      <c r="O177" s="133" t="e">
        <f t="shared" si="13"/>
        <v>#VALUE!</v>
      </c>
      <c r="P177" s="133" t="e">
        <f t="shared" si="13"/>
        <v>#VALUE!</v>
      </c>
      <c r="Q177" s="133" t="e">
        <f t="shared" si="13"/>
        <v>#VALUE!</v>
      </c>
      <c r="R177" s="133" t="e">
        <f t="shared" si="13"/>
        <v>#VALUE!</v>
      </c>
      <c r="S177" s="133" t="e">
        <f t="shared" si="13"/>
        <v>#VALUE!</v>
      </c>
      <c r="T177" s="133" t="e">
        <f t="shared" si="13"/>
        <v>#VALUE!</v>
      </c>
      <c r="U177" s="133" t="e">
        <f t="shared" si="13"/>
        <v>#VALUE!</v>
      </c>
    </row>
    <row r="178" spans="1:21" x14ac:dyDescent="0.3">
      <c r="A178" s="135" t="s">
        <v>81</v>
      </c>
      <c r="B178" s="135" t="s">
        <v>89</v>
      </c>
      <c r="C178" s="106"/>
      <c r="D178" s="133">
        <f t="shared" si="13"/>
        <v>-0.16572999999999993</v>
      </c>
      <c r="E178" s="133">
        <f t="shared" si="13"/>
        <v>3.1656418185958879E-2</v>
      </c>
      <c r="F178" s="133">
        <f t="shared" si="13"/>
        <v>3.9515266998187526E-2</v>
      </c>
      <c r="G178" s="133">
        <f t="shared" si="13"/>
        <v>4.6798332383283681E-2</v>
      </c>
      <c r="H178" s="133">
        <f t="shared" si="13"/>
        <v>0.18082130349363612</v>
      </c>
      <c r="I178" s="133">
        <f t="shared" si="13"/>
        <v>0.14298631895904723</v>
      </c>
      <c r="J178" s="133">
        <f t="shared" si="13"/>
        <v>2.048194677383619E-2</v>
      </c>
      <c r="K178" s="133">
        <f t="shared" si="13"/>
        <v>-7.0701510934702005E-3</v>
      </c>
      <c r="L178" s="133">
        <f t="shared" si="13"/>
        <v>-2.5163763555874685E-2</v>
      </c>
      <c r="M178" s="133">
        <f t="shared" si="13"/>
        <v>0.1994425667558346</v>
      </c>
      <c r="N178" s="133">
        <f t="shared" si="13"/>
        <v>5.7672275641025728E-2</v>
      </c>
      <c r="O178" s="133">
        <f t="shared" si="13"/>
        <v>-0.10663712065253761</v>
      </c>
      <c r="P178" s="133">
        <f t="shared" si="13"/>
        <v>2.9892725396802877E-3</v>
      </c>
      <c r="Q178" s="133">
        <f t="shared" si="13"/>
        <v>4.2161926033439379E-2</v>
      </c>
      <c r="R178" s="133">
        <f t="shared" si="13"/>
        <v>7.6869511131543389E-2</v>
      </c>
      <c r="S178" s="133">
        <f t="shared" si="13"/>
        <v>1.8803010993012403E-2</v>
      </c>
      <c r="T178" s="133" t="e">
        <f t="shared" si="13"/>
        <v>#VALUE!</v>
      </c>
      <c r="U178" s="133" t="e">
        <f t="shared" si="13"/>
        <v>#VALUE!</v>
      </c>
    </row>
    <row r="179" spans="1:21" x14ac:dyDescent="0.3">
      <c r="A179" s="135" t="s">
        <v>95</v>
      </c>
      <c r="B179" s="135" t="s">
        <v>94</v>
      </c>
      <c r="C179" s="106"/>
      <c r="D179" s="133" t="e">
        <f t="shared" si="13"/>
        <v>#VALUE!</v>
      </c>
      <c r="E179" s="133" t="e">
        <f t="shared" si="13"/>
        <v>#VALUE!</v>
      </c>
      <c r="F179" s="133" t="e">
        <f t="shared" si="13"/>
        <v>#VALUE!</v>
      </c>
      <c r="G179" s="133" t="e">
        <f t="shared" si="13"/>
        <v>#VALUE!</v>
      </c>
      <c r="H179" s="133" t="e">
        <f t="shared" si="13"/>
        <v>#VALUE!</v>
      </c>
      <c r="I179" s="133" t="e">
        <f t="shared" si="13"/>
        <v>#VALUE!</v>
      </c>
      <c r="J179" s="133" t="e">
        <f t="shared" si="13"/>
        <v>#VALUE!</v>
      </c>
      <c r="K179" s="133" t="e">
        <f t="shared" si="13"/>
        <v>#VALUE!</v>
      </c>
      <c r="L179" s="133" t="e">
        <f t="shared" si="13"/>
        <v>#VALUE!</v>
      </c>
      <c r="M179" s="133" t="e">
        <f t="shared" si="13"/>
        <v>#VALUE!</v>
      </c>
      <c r="N179" s="133" t="e">
        <f t="shared" si="13"/>
        <v>#VALUE!</v>
      </c>
      <c r="O179" s="133" t="e">
        <f t="shared" si="13"/>
        <v>#VALUE!</v>
      </c>
      <c r="P179" s="133" t="e">
        <f t="shared" si="13"/>
        <v>#VALUE!</v>
      </c>
      <c r="Q179" s="133" t="e">
        <f t="shared" si="13"/>
        <v>#VALUE!</v>
      </c>
      <c r="R179" s="133" t="e">
        <f t="shared" si="13"/>
        <v>#VALUE!</v>
      </c>
      <c r="S179" s="133" t="e">
        <f t="shared" si="13"/>
        <v>#VALUE!</v>
      </c>
      <c r="T179" s="133" t="e">
        <f t="shared" si="13"/>
        <v>#VALUE!</v>
      </c>
      <c r="U179" s="133" t="e">
        <f t="shared" si="13"/>
        <v>#VALUE!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9CCFF"/>
  </sheetPr>
  <dimension ref="A1:U177"/>
  <sheetViews>
    <sheetView topLeftCell="B87" zoomScale="80" zoomScaleNormal="80" workbookViewId="0">
      <selection activeCell="C176" sqref="C176"/>
    </sheetView>
  </sheetViews>
  <sheetFormatPr defaultColWidth="9.1796875" defaultRowHeight="14" x14ac:dyDescent="0.3"/>
  <cols>
    <col min="1" max="1" width="14.453125" style="102" customWidth="1"/>
    <col min="2" max="2" width="43" style="102" customWidth="1"/>
    <col min="3" max="16384" width="9.1796875" style="102"/>
  </cols>
  <sheetData>
    <row r="1" spans="1:21" x14ac:dyDescent="0.3">
      <c r="A1" s="105" t="s">
        <v>153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1" x14ac:dyDescent="0.3">
      <c r="A3" s="105" t="s">
        <v>132</v>
      </c>
      <c r="B3" s="178">
        <v>43545.726122685184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1" x14ac:dyDescent="0.3">
      <c r="A4" s="105" t="s">
        <v>131</v>
      </c>
      <c r="B4" s="178">
        <v>43553.539289456021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1" x14ac:dyDescent="0.3">
      <c r="A5" s="105" t="s">
        <v>130</v>
      </c>
      <c r="B5" s="105" t="s">
        <v>129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1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1" x14ac:dyDescent="0.3">
      <c r="A7" s="105" t="s">
        <v>126</v>
      </c>
      <c r="B7" s="105" t="s">
        <v>152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</row>
    <row r="8" spans="1:21" x14ac:dyDescent="0.3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</row>
    <row r="9" spans="1:21" x14ac:dyDescent="0.3">
      <c r="A9" s="107" t="s">
        <v>120</v>
      </c>
      <c r="B9" s="107" t="s">
        <v>119</v>
      </c>
      <c r="C9" s="107" t="s">
        <v>118</v>
      </c>
      <c r="D9" s="107" t="s">
        <v>117</v>
      </c>
      <c r="E9" s="107" t="s">
        <v>116</v>
      </c>
      <c r="F9" s="107" t="s">
        <v>115</v>
      </c>
      <c r="G9" s="107" t="s">
        <v>114</v>
      </c>
      <c r="H9" s="107" t="s">
        <v>113</v>
      </c>
      <c r="I9" s="107" t="s">
        <v>112</v>
      </c>
      <c r="J9" s="107" t="s">
        <v>111</v>
      </c>
      <c r="K9" s="107" t="s">
        <v>110</v>
      </c>
      <c r="L9" s="107" t="s">
        <v>109</v>
      </c>
      <c r="M9" s="107" t="s">
        <v>108</v>
      </c>
      <c r="N9" s="107" t="s">
        <v>107</v>
      </c>
      <c r="O9" s="107" t="s">
        <v>106</v>
      </c>
      <c r="P9" s="107" t="s">
        <v>105</v>
      </c>
      <c r="Q9" s="107" t="s">
        <v>104</v>
      </c>
      <c r="R9" s="107" t="s">
        <v>103</v>
      </c>
      <c r="S9" s="107" t="s">
        <v>102</v>
      </c>
      <c r="T9" s="115" t="s">
        <v>101</v>
      </c>
      <c r="U9" s="115">
        <v>2018</v>
      </c>
    </row>
    <row r="10" spans="1:21" x14ac:dyDescent="0.3">
      <c r="A10" s="107" t="s">
        <v>67</v>
      </c>
      <c r="B10" s="107" t="s">
        <v>99</v>
      </c>
      <c r="C10" s="112">
        <v>1.2767999999999999</v>
      </c>
      <c r="D10" s="112">
        <v>1.3229</v>
      </c>
      <c r="E10" s="112">
        <v>1.3893</v>
      </c>
      <c r="F10" s="112">
        <v>1.4160999999999999</v>
      </c>
      <c r="G10" s="112">
        <v>1.4155</v>
      </c>
      <c r="H10" s="112">
        <v>1.4661</v>
      </c>
      <c r="I10" s="112">
        <v>1.5222</v>
      </c>
      <c r="J10" s="112">
        <v>1.5649</v>
      </c>
      <c r="K10" s="112">
        <v>1.6049</v>
      </c>
      <c r="L10" s="112">
        <v>1.7179</v>
      </c>
      <c r="M10" s="112">
        <v>1.8473999999999999</v>
      </c>
      <c r="N10" s="112">
        <v>1.8146</v>
      </c>
      <c r="O10" s="112">
        <v>2.0009999999999999</v>
      </c>
      <c r="P10" s="112">
        <v>2.0596999999999999</v>
      </c>
      <c r="Q10" s="112">
        <v>2.1013000000000002</v>
      </c>
      <c r="R10" s="112">
        <v>2.2097000000000002</v>
      </c>
      <c r="S10" s="112">
        <v>2.2370999999999999</v>
      </c>
      <c r="T10" s="112">
        <v>2.2502</v>
      </c>
      <c r="U10" s="114" t="s">
        <v>82</v>
      </c>
    </row>
    <row r="11" spans="1:21" x14ac:dyDescent="0.3">
      <c r="A11" s="107" t="s">
        <v>35</v>
      </c>
      <c r="B11" s="107" t="s">
        <v>2</v>
      </c>
      <c r="C11" s="112">
        <v>1.6873</v>
      </c>
      <c r="D11" s="112">
        <v>1.6992</v>
      </c>
      <c r="E11" s="112">
        <v>1.7909999999999999</v>
      </c>
      <c r="F11" s="112">
        <v>1.8887</v>
      </c>
      <c r="G11" s="112">
        <v>1.9448000000000001</v>
      </c>
      <c r="H11" s="112">
        <v>2.0015999999999998</v>
      </c>
      <c r="I11" s="112">
        <v>1.8507</v>
      </c>
      <c r="J11" s="112">
        <v>1.9195</v>
      </c>
      <c r="K11" s="112">
        <v>1.9625999999999999</v>
      </c>
      <c r="L11" s="112">
        <v>2.1442000000000001</v>
      </c>
      <c r="M11" s="112">
        <v>2.2225999999999999</v>
      </c>
      <c r="N11" s="112">
        <v>2.1730999999999998</v>
      </c>
      <c r="O11" s="112">
        <v>2.48</v>
      </c>
      <c r="P11" s="112">
        <v>2.5905</v>
      </c>
      <c r="Q11" s="112">
        <v>2.7170999999999998</v>
      </c>
      <c r="R11" s="112">
        <v>2.8201999999999998</v>
      </c>
      <c r="S11" s="112">
        <v>2.9152</v>
      </c>
      <c r="T11" s="112">
        <v>2.8569</v>
      </c>
      <c r="U11" s="114" t="s">
        <v>82</v>
      </c>
    </row>
    <row r="12" spans="1:21" x14ac:dyDescent="0.3">
      <c r="A12" s="107" t="s">
        <v>36</v>
      </c>
      <c r="B12" s="107" t="s">
        <v>3</v>
      </c>
      <c r="C12" s="112">
        <v>0.14169999999999999</v>
      </c>
      <c r="D12" s="112">
        <v>0.1464</v>
      </c>
      <c r="E12" s="112">
        <v>0.15759999999999999</v>
      </c>
      <c r="F12" s="112">
        <v>0.1676</v>
      </c>
      <c r="G12" s="112">
        <v>0.16750000000000001</v>
      </c>
      <c r="H12" s="112">
        <v>0.1883</v>
      </c>
      <c r="I12" s="112">
        <v>0.19769999999999999</v>
      </c>
      <c r="J12" s="112">
        <v>0.2283</v>
      </c>
      <c r="K12" s="112">
        <v>0.24279999999999999</v>
      </c>
      <c r="L12" s="112">
        <v>0.30480000000000002</v>
      </c>
      <c r="M12" s="112">
        <v>0.31659999999999999</v>
      </c>
      <c r="N12" s="112">
        <v>0.30880000000000002</v>
      </c>
      <c r="O12" s="112">
        <v>0.32640000000000002</v>
      </c>
      <c r="P12" s="112">
        <v>0.33739999999999998</v>
      </c>
      <c r="Q12" s="112">
        <v>0.31469999999999998</v>
      </c>
      <c r="R12" s="112">
        <v>0.29599999999999999</v>
      </c>
      <c r="S12" s="112">
        <v>0.35659999999999997</v>
      </c>
      <c r="T12" s="112">
        <v>0.3715</v>
      </c>
      <c r="U12" s="114" t="s">
        <v>82</v>
      </c>
    </row>
    <row r="13" spans="1:21" x14ac:dyDescent="0.3">
      <c r="A13" s="107" t="s">
        <v>37</v>
      </c>
      <c r="B13" s="107" t="s">
        <v>182</v>
      </c>
      <c r="C13" s="112">
        <v>0.37159999999999999</v>
      </c>
      <c r="D13" s="112">
        <v>0.41460000000000002</v>
      </c>
      <c r="E13" s="112">
        <v>0.50170000000000003</v>
      </c>
      <c r="F13" s="112">
        <v>0.49459999999999998</v>
      </c>
      <c r="G13" s="112">
        <v>0.50690000000000002</v>
      </c>
      <c r="H13" s="112">
        <v>0.58340000000000003</v>
      </c>
      <c r="I13" s="112">
        <v>0.63949999999999996</v>
      </c>
      <c r="J13" s="112">
        <v>0.70330000000000004</v>
      </c>
      <c r="K13" s="112">
        <v>0.83330000000000004</v>
      </c>
      <c r="L13" s="112">
        <v>0.84150000000000003</v>
      </c>
      <c r="M13" s="112">
        <v>0.93379999999999996</v>
      </c>
      <c r="N13" s="112">
        <v>0.92600000000000005</v>
      </c>
      <c r="O13" s="112">
        <v>1.0246999999999999</v>
      </c>
      <c r="P13" s="112">
        <v>1.0169999999999999</v>
      </c>
      <c r="Q13" s="112">
        <v>0.9768</v>
      </c>
      <c r="R13" s="112">
        <v>1.0077</v>
      </c>
      <c r="S13" s="112">
        <v>1.0693999999999999</v>
      </c>
      <c r="T13" s="112">
        <v>1.1553</v>
      </c>
      <c r="U13" s="114" t="s">
        <v>82</v>
      </c>
    </row>
    <row r="14" spans="1:21" x14ac:dyDescent="0.3">
      <c r="A14" s="107" t="s">
        <v>38</v>
      </c>
      <c r="B14" s="107" t="s">
        <v>4</v>
      </c>
      <c r="C14" s="112">
        <v>1.3025</v>
      </c>
      <c r="D14" s="112">
        <v>1.3727</v>
      </c>
      <c r="E14" s="112">
        <v>1.4790000000000001</v>
      </c>
      <c r="F14" s="112">
        <v>1.4673</v>
      </c>
      <c r="G14" s="112">
        <v>1.4601999999999999</v>
      </c>
      <c r="H14" s="112">
        <v>1.4147000000000001</v>
      </c>
      <c r="I14" s="112">
        <v>1.4096</v>
      </c>
      <c r="J14" s="112">
        <v>1.5056</v>
      </c>
      <c r="K14" s="112">
        <v>1.6276999999999999</v>
      </c>
      <c r="L14" s="112">
        <v>1.8573999999999999</v>
      </c>
      <c r="M14" s="112">
        <v>2.0872999999999999</v>
      </c>
      <c r="N14" s="112">
        <v>1.9072</v>
      </c>
      <c r="O14" s="112">
        <v>1.9527000000000001</v>
      </c>
      <c r="P14" s="112">
        <v>2.1015000000000001</v>
      </c>
      <c r="Q14" s="112">
        <v>2.1474000000000002</v>
      </c>
      <c r="R14" s="112">
        <v>2.13</v>
      </c>
      <c r="S14" s="112">
        <v>2.0720000000000001</v>
      </c>
      <c r="T14" s="112">
        <v>2.0992000000000002</v>
      </c>
      <c r="U14" s="114" t="s">
        <v>82</v>
      </c>
    </row>
    <row r="15" spans="1:21" x14ac:dyDescent="0.3">
      <c r="A15" s="107" t="s">
        <v>39</v>
      </c>
      <c r="B15" s="107" t="s">
        <v>98</v>
      </c>
      <c r="C15" s="112">
        <v>1.4556</v>
      </c>
      <c r="D15" s="112">
        <v>1.5862000000000001</v>
      </c>
      <c r="E15" s="112">
        <v>1.6463000000000001</v>
      </c>
      <c r="F15" s="112">
        <v>1.6738999999999999</v>
      </c>
      <c r="G15" s="112">
        <v>1.6879</v>
      </c>
      <c r="H15" s="112">
        <v>1.7665999999999999</v>
      </c>
      <c r="I15" s="112">
        <v>1.7903</v>
      </c>
      <c r="J15" s="112">
        <v>1.8792</v>
      </c>
      <c r="K15" s="112">
        <v>1.929</v>
      </c>
      <c r="L15" s="112">
        <v>1.9452</v>
      </c>
      <c r="M15" s="112">
        <v>2.0371000000000001</v>
      </c>
      <c r="N15" s="112">
        <v>1.9761</v>
      </c>
      <c r="O15" s="112">
        <v>2.0851999999999999</v>
      </c>
      <c r="P15" s="112">
        <v>2.1515</v>
      </c>
      <c r="Q15" s="112">
        <v>2.1560000000000001</v>
      </c>
      <c r="R15" s="112">
        <v>2.3855</v>
      </c>
      <c r="S15" s="112">
        <v>2.4411999999999998</v>
      </c>
      <c r="T15" s="112">
        <v>2.5339</v>
      </c>
      <c r="U15" s="114" t="s">
        <v>82</v>
      </c>
    </row>
    <row r="16" spans="1:21" x14ac:dyDescent="0.3">
      <c r="A16" s="107" t="s">
        <v>40</v>
      </c>
      <c r="B16" s="107" t="s">
        <v>6</v>
      </c>
      <c r="C16" s="112">
        <v>0.2702</v>
      </c>
      <c r="D16" s="112">
        <v>0.32040000000000002</v>
      </c>
      <c r="E16" s="112">
        <v>0.311</v>
      </c>
      <c r="F16" s="112">
        <v>0.27560000000000001</v>
      </c>
      <c r="G16" s="112">
        <v>0.32940000000000003</v>
      </c>
      <c r="H16" s="112">
        <v>0.39050000000000001</v>
      </c>
      <c r="I16" s="112">
        <v>0.4219</v>
      </c>
      <c r="J16" s="112">
        <v>0.41770000000000002</v>
      </c>
      <c r="K16" s="112">
        <v>0.46920000000000001</v>
      </c>
      <c r="L16" s="112">
        <v>0.42970000000000003</v>
      </c>
      <c r="M16" s="112">
        <v>0.44209999999999999</v>
      </c>
      <c r="N16" s="112">
        <v>0.46700000000000003</v>
      </c>
      <c r="O16" s="112">
        <v>0.50219999999999998</v>
      </c>
      <c r="P16" s="112">
        <v>0.49869999999999998</v>
      </c>
      <c r="Q16" s="112">
        <v>0.53969999999999996</v>
      </c>
      <c r="R16" s="112">
        <v>0.58130000000000004</v>
      </c>
      <c r="S16" s="112">
        <v>0.61380000000000001</v>
      </c>
      <c r="T16" s="112">
        <v>0.60809999999999997</v>
      </c>
      <c r="U16" s="114" t="s">
        <v>82</v>
      </c>
    </row>
    <row r="17" spans="1:21" x14ac:dyDescent="0.3">
      <c r="A17" s="107" t="s">
        <v>41</v>
      </c>
      <c r="B17" s="107" t="s">
        <v>7</v>
      </c>
      <c r="C17" s="112">
        <v>0.84509999999999996</v>
      </c>
      <c r="D17" s="112">
        <v>0.94130000000000003</v>
      </c>
      <c r="E17" s="112">
        <v>1.0387999999999999</v>
      </c>
      <c r="F17" s="112">
        <v>0.98229999999999995</v>
      </c>
      <c r="G17" s="112">
        <v>0.96830000000000005</v>
      </c>
      <c r="H17" s="112">
        <v>1.0423</v>
      </c>
      <c r="I17" s="112">
        <v>1.0519000000000001</v>
      </c>
      <c r="J17" s="112">
        <v>1.0882000000000001</v>
      </c>
      <c r="K17" s="112">
        <v>1.177</v>
      </c>
      <c r="L17" s="112">
        <v>1.3963000000000001</v>
      </c>
      <c r="M17" s="112">
        <v>1.6074999999999999</v>
      </c>
      <c r="N17" s="112">
        <v>1.748</v>
      </c>
      <c r="O17" s="112">
        <v>1.9420999999999999</v>
      </c>
      <c r="P17" s="112">
        <v>1.8015000000000001</v>
      </c>
      <c r="Q17" s="112">
        <v>2.0400999999999998</v>
      </c>
      <c r="R17" s="112">
        <v>2.7082000000000002</v>
      </c>
      <c r="S17" s="112">
        <v>2.6171000000000002</v>
      </c>
      <c r="T17" s="112">
        <v>2.6080999999999999</v>
      </c>
      <c r="U17" s="114" t="s">
        <v>82</v>
      </c>
    </row>
    <row r="18" spans="1:21" x14ac:dyDescent="0.3">
      <c r="A18" s="107" t="s">
        <v>42</v>
      </c>
      <c r="B18" s="107" t="s">
        <v>8</v>
      </c>
      <c r="C18" s="112">
        <v>0.9325</v>
      </c>
      <c r="D18" s="112">
        <v>0.93479999999999996</v>
      </c>
      <c r="E18" s="112">
        <v>0.9778</v>
      </c>
      <c r="F18" s="112">
        <v>0.97309999999999997</v>
      </c>
      <c r="G18" s="112">
        <v>1.073</v>
      </c>
      <c r="H18" s="112">
        <v>1.1017999999999999</v>
      </c>
      <c r="I18" s="112">
        <v>1.2314000000000001</v>
      </c>
      <c r="J18" s="112">
        <v>0.9496</v>
      </c>
      <c r="K18" s="112">
        <v>1.0401</v>
      </c>
      <c r="L18" s="112">
        <v>1.2020999999999999</v>
      </c>
      <c r="M18" s="112">
        <v>1.2783</v>
      </c>
      <c r="N18" s="112">
        <v>1.3019000000000001</v>
      </c>
      <c r="O18" s="112">
        <v>1.3146</v>
      </c>
      <c r="P18" s="112">
        <v>1.3395999999999999</v>
      </c>
      <c r="Q18" s="112">
        <v>1.2874000000000001</v>
      </c>
      <c r="R18" s="112">
        <v>1.3422000000000001</v>
      </c>
      <c r="S18" s="112">
        <v>1.4220999999999999</v>
      </c>
      <c r="T18" s="112">
        <v>1.3979999999999999</v>
      </c>
      <c r="U18" s="114" t="s">
        <v>82</v>
      </c>
    </row>
    <row r="19" spans="1:21" x14ac:dyDescent="0.3">
      <c r="A19" s="107" t="s">
        <v>43</v>
      </c>
      <c r="B19" s="107" t="s">
        <v>9</v>
      </c>
      <c r="C19" s="112">
        <v>0.93669999999999998</v>
      </c>
      <c r="D19" s="112">
        <v>0.98470000000000002</v>
      </c>
      <c r="E19" s="112">
        <v>0.96809999999999996</v>
      </c>
      <c r="F19" s="112">
        <v>0.98319999999999996</v>
      </c>
      <c r="G19" s="112">
        <v>1.024</v>
      </c>
      <c r="H19" s="112">
        <v>1.0718000000000001</v>
      </c>
      <c r="I19" s="112">
        <v>1.1080000000000001</v>
      </c>
      <c r="J19" s="112">
        <v>1.1599999999999999</v>
      </c>
      <c r="K19" s="112">
        <v>1.3748</v>
      </c>
      <c r="L19" s="112">
        <v>1.6282000000000001</v>
      </c>
      <c r="M19" s="112">
        <v>1.8363</v>
      </c>
      <c r="N19" s="112">
        <v>2.0608</v>
      </c>
      <c r="O19" s="112">
        <v>2.5160999999999998</v>
      </c>
      <c r="P19" s="112">
        <v>2.6434000000000002</v>
      </c>
      <c r="Q19" s="112">
        <v>2.6478000000000002</v>
      </c>
      <c r="R19" s="112">
        <v>2.6385000000000001</v>
      </c>
      <c r="S19" s="112">
        <v>2.7930000000000001</v>
      </c>
      <c r="T19" s="112">
        <v>2.8700999999999999</v>
      </c>
      <c r="U19" s="114" t="s">
        <v>82</v>
      </c>
    </row>
    <row r="20" spans="1:21" x14ac:dyDescent="0.3">
      <c r="A20" s="107" t="s">
        <v>44</v>
      </c>
      <c r="B20" s="107" t="s">
        <v>10</v>
      </c>
      <c r="C20" s="112">
        <v>1.6724000000000001</v>
      </c>
      <c r="D20" s="112">
        <v>1.8090999999999999</v>
      </c>
      <c r="E20" s="112">
        <v>1.8564000000000001</v>
      </c>
      <c r="F20" s="112">
        <v>2.0282</v>
      </c>
      <c r="G20" s="112">
        <v>1.9261999999999999</v>
      </c>
      <c r="H20" s="112">
        <v>2.0606</v>
      </c>
      <c r="I20" s="112">
        <v>2.1097999999999999</v>
      </c>
      <c r="J20" s="112">
        <v>2.1297000000000001</v>
      </c>
      <c r="K20" s="112">
        <v>2.2323</v>
      </c>
      <c r="L20" s="112">
        <v>2.4249000000000001</v>
      </c>
      <c r="M20" s="112">
        <v>2.5440999999999998</v>
      </c>
      <c r="N20" s="112">
        <v>2.5476000000000001</v>
      </c>
      <c r="O20" s="112">
        <v>2.6604999999999999</v>
      </c>
      <c r="P20" s="112">
        <v>2.6911999999999998</v>
      </c>
      <c r="Q20" s="112">
        <v>2.7656999999999998</v>
      </c>
      <c r="R20" s="112">
        <v>2.9702000000000002</v>
      </c>
      <c r="S20" s="112">
        <v>3.0865999999999998</v>
      </c>
      <c r="T20" s="112">
        <v>3.0337999999999998</v>
      </c>
      <c r="U20" s="114" t="s">
        <v>82</v>
      </c>
    </row>
    <row r="21" spans="1:21" x14ac:dyDescent="0.3">
      <c r="A21" s="107" t="s">
        <v>45</v>
      </c>
      <c r="B21" s="107" t="s">
        <v>31</v>
      </c>
      <c r="C21" s="112">
        <v>0.70230000000000004</v>
      </c>
      <c r="D21" s="112">
        <v>0.63570000000000004</v>
      </c>
      <c r="E21" s="112">
        <v>0.60199999999999998</v>
      </c>
      <c r="F21" s="112">
        <v>0.61040000000000005</v>
      </c>
      <c r="G21" s="112">
        <v>0.58799999999999997</v>
      </c>
      <c r="H21" s="112">
        <v>0.66200000000000003</v>
      </c>
      <c r="I21" s="112">
        <v>0.68840000000000001</v>
      </c>
      <c r="J21" s="112">
        <v>0.75</v>
      </c>
      <c r="K21" s="112">
        <v>0.71589999999999998</v>
      </c>
      <c r="L21" s="112">
        <v>0.85550000000000004</v>
      </c>
      <c r="M21" s="112">
        <v>1.0122</v>
      </c>
      <c r="N21" s="112">
        <v>1.0147999999999999</v>
      </c>
      <c r="O21" s="112">
        <v>1.093</v>
      </c>
      <c r="P21" s="112">
        <v>1.034</v>
      </c>
      <c r="Q21" s="112">
        <v>1.1256999999999999</v>
      </c>
      <c r="R21" s="112">
        <v>1.0885</v>
      </c>
      <c r="S21" s="112">
        <v>1.1037999999999999</v>
      </c>
      <c r="T21" s="112">
        <v>1.1914</v>
      </c>
      <c r="U21" s="114" t="s">
        <v>82</v>
      </c>
    </row>
    <row r="22" spans="1:21" x14ac:dyDescent="0.3">
      <c r="A22" s="107" t="s">
        <v>46</v>
      </c>
      <c r="B22" s="107" t="s">
        <v>11</v>
      </c>
      <c r="C22" s="112">
        <v>1.3067</v>
      </c>
      <c r="D22" s="112">
        <v>1.4051</v>
      </c>
      <c r="E22" s="112">
        <v>1.5556000000000001</v>
      </c>
      <c r="F22" s="112">
        <v>1.7847</v>
      </c>
      <c r="G22" s="112">
        <v>1.7297</v>
      </c>
      <c r="H22" s="112">
        <v>1.7230000000000001</v>
      </c>
      <c r="I22" s="112">
        <v>1.7689999999999999</v>
      </c>
      <c r="J22" s="112">
        <v>1.9345000000000001</v>
      </c>
      <c r="K22" s="112">
        <v>2.0268999999999999</v>
      </c>
      <c r="L22" s="112">
        <v>2.1726999999999999</v>
      </c>
      <c r="M22" s="112">
        <v>2.3536000000000001</v>
      </c>
      <c r="N22" s="112">
        <v>2.4771999999999998</v>
      </c>
      <c r="O22" s="112">
        <v>2.8567</v>
      </c>
      <c r="P22" s="112">
        <v>3.2241</v>
      </c>
      <c r="Q22" s="112">
        <v>3.4154</v>
      </c>
      <c r="R22" s="112">
        <v>3.2683</v>
      </c>
      <c r="S22" s="112">
        <v>3.4239000000000002</v>
      </c>
      <c r="T22" s="112">
        <v>3.4908999999999999</v>
      </c>
      <c r="U22" s="114" t="s">
        <v>82</v>
      </c>
    </row>
    <row r="23" spans="1:21" x14ac:dyDescent="0.3">
      <c r="A23" s="107" t="s">
        <v>47</v>
      </c>
      <c r="B23" s="107" t="s">
        <v>12</v>
      </c>
      <c r="C23" s="112">
        <v>0.64029999999999998</v>
      </c>
      <c r="D23" s="112">
        <v>0.6875</v>
      </c>
      <c r="E23" s="112">
        <v>0.65969999999999995</v>
      </c>
      <c r="F23" s="112">
        <v>0.79869999999999997</v>
      </c>
      <c r="G23" s="112">
        <v>0.77390000000000003</v>
      </c>
      <c r="H23" s="112">
        <v>0.81759999999999999</v>
      </c>
      <c r="I23" s="112">
        <v>0.89370000000000005</v>
      </c>
      <c r="J23" s="112">
        <v>0.83960000000000001</v>
      </c>
      <c r="K23" s="112">
        <v>0.60250000000000004</v>
      </c>
      <c r="L23" s="112">
        <v>0.75349999999999995</v>
      </c>
      <c r="M23" s="112">
        <v>0.83599999999999997</v>
      </c>
      <c r="N23" s="112">
        <v>0.87080000000000002</v>
      </c>
      <c r="O23" s="112">
        <v>1.1720999999999999</v>
      </c>
      <c r="P23" s="112">
        <v>1.5097</v>
      </c>
      <c r="Q23" s="112">
        <v>1.4765999999999999</v>
      </c>
      <c r="R23" s="112">
        <v>1.4791000000000001</v>
      </c>
      <c r="S23" s="112">
        <v>1.3857999999999999</v>
      </c>
      <c r="T23" s="112">
        <v>1.2613000000000001</v>
      </c>
      <c r="U23" s="114" t="s">
        <v>82</v>
      </c>
    </row>
    <row r="24" spans="1:21" x14ac:dyDescent="0.3">
      <c r="A24" s="107" t="s">
        <v>48</v>
      </c>
      <c r="B24" s="107" t="s">
        <v>13</v>
      </c>
      <c r="C24" s="112">
        <v>0.56369999999999998</v>
      </c>
      <c r="D24" s="112">
        <v>0.58809999999999996</v>
      </c>
      <c r="E24" s="112">
        <v>0.5756</v>
      </c>
      <c r="F24" s="112">
        <v>0.54420000000000002</v>
      </c>
      <c r="G24" s="112">
        <v>0.53580000000000005</v>
      </c>
      <c r="H24" s="112">
        <v>0.54779999999999995</v>
      </c>
      <c r="I24" s="112">
        <v>0.61060000000000003</v>
      </c>
      <c r="J24" s="112">
        <v>0.68889999999999996</v>
      </c>
      <c r="K24" s="112">
        <v>0.82689999999999997</v>
      </c>
      <c r="L24" s="112">
        <v>1.0731999999999999</v>
      </c>
      <c r="M24" s="112">
        <v>0.88949999999999996</v>
      </c>
      <c r="N24" s="112">
        <v>0.87590000000000001</v>
      </c>
      <c r="O24" s="112">
        <v>0.95230000000000004</v>
      </c>
      <c r="P24" s="112">
        <v>0.91149999999999998</v>
      </c>
      <c r="Q24" s="112">
        <v>0.98729999999999996</v>
      </c>
      <c r="R24" s="112">
        <v>0.94940000000000002</v>
      </c>
      <c r="S24" s="112">
        <v>1.1042000000000001</v>
      </c>
      <c r="T24" s="112">
        <v>1.0671999999999999</v>
      </c>
      <c r="U24" s="114" t="s">
        <v>82</v>
      </c>
    </row>
    <row r="25" spans="1:21" x14ac:dyDescent="0.3">
      <c r="A25" s="107" t="s">
        <v>49</v>
      </c>
      <c r="B25" s="107" t="s">
        <v>14</v>
      </c>
      <c r="C25" s="112">
        <v>0.42820000000000003</v>
      </c>
      <c r="D25" s="112">
        <v>0.52229999999999999</v>
      </c>
      <c r="E25" s="112">
        <v>0.48089999999999999</v>
      </c>
      <c r="F25" s="112">
        <v>0.4506</v>
      </c>
      <c r="G25" s="112">
        <v>0.46150000000000002</v>
      </c>
      <c r="H25" s="112">
        <v>0.51349999999999996</v>
      </c>
      <c r="I25" s="112">
        <v>0.5847</v>
      </c>
      <c r="J25" s="112">
        <v>0.59589999999999999</v>
      </c>
      <c r="K25" s="112">
        <v>0.63149999999999995</v>
      </c>
      <c r="L25" s="112">
        <v>0.77159999999999995</v>
      </c>
      <c r="M25" s="112">
        <v>0.72870000000000001</v>
      </c>
      <c r="N25" s="112">
        <v>0.74950000000000006</v>
      </c>
      <c r="O25" s="112">
        <v>0.87109999999999999</v>
      </c>
      <c r="P25" s="112">
        <v>0.75439999999999996</v>
      </c>
      <c r="Q25" s="112">
        <v>0.84060000000000001</v>
      </c>
      <c r="R25" s="112">
        <v>0.86060000000000003</v>
      </c>
      <c r="S25" s="112">
        <v>0.86270000000000002</v>
      </c>
      <c r="T25" s="112">
        <v>0.83660000000000001</v>
      </c>
      <c r="U25" s="114" t="s">
        <v>82</v>
      </c>
    </row>
    <row r="26" spans="1:21" x14ac:dyDescent="0.3">
      <c r="A26" s="107" t="s">
        <v>50</v>
      </c>
      <c r="B26" s="107" t="s">
        <v>15</v>
      </c>
      <c r="C26" s="112">
        <v>2.0680000000000001</v>
      </c>
      <c r="D26" s="112">
        <v>2.2795999999999998</v>
      </c>
      <c r="E26" s="112">
        <v>2.2395</v>
      </c>
      <c r="F26" s="112">
        <v>2.2755000000000001</v>
      </c>
      <c r="G26" s="112">
        <v>2.3085</v>
      </c>
      <c r="H26" s="112">
        <v>2.5047999999999999</v>
      </c>
      <c r="I26" s="112">
        <v>2.5880999999999998</v>
      </c>
      <c r="J26" s="112">
        <v>2.9256000000000002</v>
      </c>
      <c r="K26" s="112">
        <v>3.4312</v>
      </c>
      <c r="L26" s="112">
        <v>3.4138999999999999</v>
      </c>
      <c r="M26" s="112">
        <v>3.6774</v>
      </c>
      <c r="N26" s="112">
        <v>3.9655999999999998</v>
      </c>
      <c r="O26" s="112">
        <v>4.0887000000000002</v>
      </c>
      <c r="P26" s="112">
        <v>4.1138000000000003</v>
      </c>
      <c r="Q26" s="112">
        <v>4.1961000000000004</v>
      </c>
      <c r="R26" s="112">
        <v>3.7795999999999998</v>
      </c>
      <c r="S26" s="112">
        <v>3.8328000000000002</v>
      </c>
      <c r="T26" s="112">
        <v>3.9611999999999998</v>
      </c>
      <c r="U26" s="114" t="s">
        <v>82</v>
      </c>
    </row>
    <row r="27" spans="1:21" x14ac:dyDescent="0.3">
      <c r="A27" s="107" t="s">
        <v>51</v>
      </c>
      <c r="B27" s="107" t="s">
        <v>16</v>
      </c>
      <c r="C27" s="112">
        <v>0.42680000000000001</v>
      </c>
      <c r="D27" s="112">
        <v>0.43909999999999999</v>
      </c>
      <c r="E27" s="112">
        <v>0.54630000000000001</v>
      </c>
      <c r="F27" s="112">
        <v>0.56589999999999996</v>
      </c>
      <c r="G27" s="112">
        <v>0.53380000000000005</v>
      </c>
      <c r="H27" s="112">
        <v>0.50749999999999995</v>
      </c>
      <c r="I27" s="112">
        <v>0.61270000000000002</v>
      </c>
      <c r="J27" s="112">
        <v>0.85980000000000001</v>
      </c>
      <c r="K27" s="112">
        <v>0.81110000000000004</v>
      </c>
      <c r="L27" s="112">
        <v>0.87709999999999999</v>
      </c>
      <c r="M27" s="112">
        <v>1.0041</v>
      </c>
      <c r="N27" s="112">
        <v>1.0266999999999999</v>
      </c>
      <c r="O27" s="112">
        <v>1.1539999999999999</v>
      </c>
      <c r="P27" s="112">
        <v>1.0308999999999999</v>
      </c>
      <c r="Q27" s="112">
        <v>0.82969999999999999</v>
      </c>
      <c r="R27" s="112">
        <v>0.88719999999999999</v>
      </c>
      <c r="S27" s="112">
        <v>0.95189999999999997</v>
      </c>
      <c r="T27" s="112">
        <v>0.95909999999999995</v>
      </c>
      <c r="U27" s="114" t="s">
        <v>82</v>
      </c>
    </row>
    <row r="28" spans="1:21" x14ac:dyDescent="0.3">
      <c r="A28" s="107" t="s">
        <v>52</v>
      </c>
      <c r="B28" s="107" t="s">
        <v>17</v>
      </c>
      <c r="C28" s="112">
        <v>1.2039</v>
      </c>
      <c r="D28" s="112">
        <v>1.2907</v>
      </c>
      <c r="E28" s="112">
        <v>1.4020999999999999</v>
      </c>
      <c r="F28" s="112">
        <v>1.1928000000000001</v>
      </c>
      <c r="G28" s="112">
        <v>1.1954</v>
      </c>
      <c r="H28" s="112">
        <v>1.4476</v>
      </c>
      <c r="I28" s="112">
        <v>1.2448999999999999</v>
      </c>
      <c r="J28" s="112">
        <v>1.6153999999999999</v>
      </c>
      <c r="K28" s="112">
        <v>1.9361999999999999</v>
      </c>
      <c r="L28" s="112">
        <v>1.8237000000000001</v>
      </c>
      <c r="M28" s="112">
        <v>2.2827999999999999</v>
      </c>
      <c r="N28" s="112">
        <v>1.8017000000000001</v>
      </c>
      <c r="O28" s="112">
        <v>1.6496</v>
      </c>
      <c r="P28" s="112">
        <v>2.0112999999999999</v>
      </c>
      <c r="Q28" s="112">
        <v>1.6427</v>
      </c>
      <c r="R28" s="112">
        <v>1.5847</v>
      </c>
      <c r="S28" s="112">
        <v>1.6545000000000001</v>
      </c>
      <c r="T28" s="112">
        <v>2.0476000000000001</v>
      </c>
      <c r="U28" s="114" t="s">
        <v>82</v>
      </c>
    </row>
    <row r="29" spans="1:21" x14ac:dyDescent="0.3">
      <c r="A29" s="107" t="s">
        <v>53</v>
      </c>
      <c r="B29" s="107" t="s">
        <v>18</v>
      </c>
      <c r="C29" s="112">
        <v>2.2658999999999998</v>
      </c>
      <c r="D29" s="112">
        <v>2.4460000000000002</v>
      </c>
      <c r="E29" s="112">
        <v>2.8193999999999999</v>
      </c>
      <c r="F29" s="112">
        <v>2.9369000000000001</v>
      </c>
      <c r="G29" s="112">
        <v>2.8721000000000001</v>
      </c>
      <c r="H29" s="112">
        <v>3.0478999999999998</v>
      </c>
      <c r="I29" s="112">
        <v>3.1852</v>
      </c>
      <c r="J29" s="112">
        <v>3.2187000000000001</v>
      </c>
      <c r="K29" s="112">
        <v>3.1728000000000001</v>
      </c>
      <c r="L29" s="112">
        <v>3.27</v>
      </c>
      <c r="M29" s="112">
        <v>3.3502000000000001</v>
      </c>
      <c r="N29" s="112">
        <v>3.4815999999999998</v>
      </c>
      <c r="O29" s="112">
        <v>3.6566999999999998</v>
      </c>
      <c r="P29" s="112">
        <v>3.8942000000000001</v>
      </c>
      <c r="Q29" s="112">
        <v>3.8515999999999999</v>
      </c>
      <c r="R29" s="112">
        <v>3.6867999999999999</v>
      </c>
      <c r="S29" s="112">
        <v>4.2145999999999999</v>
      </c>
      <c r="T29" s="112">
        <v>4.6233000000000004</v>
      </c>
      <c r="U29" s="114" t="s">
        <v>82</v>
      </c>
    </row>
    <row r="30" spans="1:21" x14ac:dyDescent="0.3">
      <c r="A30" s="107" t="s">
        <v>54</v>
      </c>
      <c r="B30" s="107" t="s">
        <v>19</v>
      </c>
      <c r="C30" s="112">
        <v>1.3178000000000001</v>
      </c>
      <c r="D30" s="112">
        <v>1.3960999999999999</v>
      </c>
      <c r="E30" s="112">
        <v>1.3328</v>
      </c>
      <c r="F30" s="112">
        <v>1.4407000000000001</v>
      </c>
      <c r="G30" s="112">
        <v>1.4343999999999999</v>
      </c>
      <c r="H30" s="112">
        <v>1.4692000000000001</v>
      </c>
      <c r="I30" s="112">
        <v>1.5227999999999999</v>
      </c>
      <c r="J30" s="112">
        <v>1.6008</v>
      </c>
      <c r="K30" s="112">
        <v>1.736</v>
      </c>
      <c r="L30" s="112">
        <v>1.8239000000000001</v>
      </c>
      <c r="M30" s="112">
        <v>1.8422000000000001</v>
      </c>
      <c r="N30" s="112">
        <v>1.8209</v>
      </c>
      <c r="O30" s="112">
        <v>1.9625999999999999</v>
      </c>
      <c r="P30" s="112">
        <v>2.0304000000000002</v>
      </c>
      <c r="Q30" s="112">
        <v>2.0996999999999999</v>
      </c>
      <c r="R30" s="112">
        <v>2.1852999999999998</v>
      </c>
      <c r="S30" s="112">
        <v>2.1492</v>
      </c>
      <c r="T30" s="112">
        <v>2.0284</v>
      </c>
      <c r="U30" s="114" t="s">
        <v>82</v>
      </c>
    </row>
    <row r="31" spans="1:21" x14ac:dyDescent="0.3">
      <c r="A31" s="107" t="s">
        <v>70</v>
      </c>
      <c r="B31" s="107" t="s">
        <v>20</v>
      </c>
      <c r="C31" s="112">
        <v>0.34560000000000002</v>
      </c>
      <c r="D31" s="112">
        <v>0.40970000000000001</v>
      </c>
      <c r="E31" s="112">
        <v>0.42470000000000002</v>
      </c>
      <c r="F31" s="112">
        <v>0.37719999999999998</v>
      </c>
      <c r="G31" s="112">
        <v>0.3795</v>
      </c>
      <c r="H31" s="112">
        <v>0.44640000000000002</v>
      </c>
      <c r="I31" s="112">
        <v>0.48770000000000002</v>
      </c>
      <c r="J31" s="112">
        <v>0.49930000000000002</v>
      </c>
      <c r="K31" s="112">
        <v>0.56899999999999995</v>
      </c>
      <c r="L31" s="112">
        <v>0.5131</v>
      </c>
      <c r="M31" s="112">
        <v>0.56110000000000004</v>
      </c>
      <c r="N31" s="112">
        <v>0.47660000000000002</v>
      </c>
      <c r="O31" s="112">
        <v>0.56000000000000005</v>
      </c>
      <c r="P31" s="112">
        <v>0.6008</v>
      </c>
      <c r="Q31" s="112">
        <v>0.62829999999999997</v>
      </c>
      <c r="R31" s="112">
        <v>0.66900000000000004</v>
      </c>
      <c r="S31" s="112">
        <v>0.63480000000000003</v>
      </c>
      <c r="T31" s="112">
        <v>0.65580000000000005</v>
      </c>
      <c r="U31" s="114" t="s">
        <v>82</v>
      </c>
    </row>
    <row r="32" spans="1:21" x14ac:dyDescent="0.3">
      <c r="A32" s="107" t="s">
        <v>55</v>
      </c>
      <c r="B32" s="107" t="s">
        <v>21</v>
      </c>
      <c r="C32" s="112">
        <v>0.64039999999999997</v>
      </c>
      <c r="D32" s="112">
        <v>0.64419999999999999</v>
      </c>
      <c r="E32" s="112">
        <v>0.69740000000000002</v>
      </c>
      <c r="F32" s="112">
        <v>0.80830000000000002</v>
      </c>
      <c r="G32" s="112">
        <v>0.77390000000000003</v>
      </c>
      <c r="H32" s="112">
        <v>0.80940000000000001</v>
      </c>
      <c r="I32" s="112">
        <v>0.77259999999999995</v>
      </c>
      <c r="J32" s="112">
        <v>0.78520000000000001</v>
      </c>
      <c r="K32" s="112">
        <v>0.76390000000000002</v>
      </c>
      <c r="L32" s="112">
        <v>0.83160000000000001</v>
      </c>
      <c r="M32" s="112">
        <v>0.91620000000000001</v>
      </c>
      <c r="N32" s="112">
        <v>0.96679999999999999</v>
      </c>
      <c r="O32" s="112">
        <v>1.0067999999999999</v>
      </c>
      <c r="P32" s="112">
        <v>1.167</v>
      </c>
      <c r="Q32" s="112">
        <v>1.1213</v>
      </c>
      <c r="R32" s="112">
        <v>1.1537999999999999</v>
      </c>
      <c r="S32" s="112">
        <v>1.2093</v>
      </c>
      <c r="T32" s="112">
        <v>1.1887000000000001</v>
      </c>
      <c r="U32" s="114" t="s">
        <v>82</v>
      </c>
    </row>
    <row r="33" spans="1:21" x14ac:dyDescent="0.3">
      <c r="A33" s="107" t="s">
        <v>56</v>
      </c>
      <c r="B33" s="107" t="s">
        <v>22</v>
      </c>
      <c r="C33" s="112">
        <v>0.2361</v>
      </c>
      <c r="D33" s="112">
        <v>0.1658</v>
      </c>
      <c r="E33" s="112">
        <v>0.1855</v>
      </c>
      <c r="F33" s="112">
        <v>0.18479999999999999</v>
      </c>
      <c r="G33" s="112">
        <v>0.2006</v>
      </c>
      <c r="H33" s="112">
        <v>0.23949999999999999</v>
      </c>
      <c r="I33" s="112">
        <v>0.27300000000000002</v>
      </c>
      <c r="J33" s="112">
        <v>0.29770000000000002</v>
      </c>
      <c r="K33" s="112">
        <v>0.32129999999999997</v>
      </c>
      <c r="L33" s="112">
        <v>0.35310000000000002</v>
      </c>
      <c r="M33" s="112">
        <v>0.45369999999999999</v>
      </c>
      <c r="N33" s="112">
        <v>0.34389999999999998</v>
      </c>
      <c r="O33" s="112">
        <v>0.36859999999999998</v>
      </c>
      <c r="P33" s="112">
        <v>0.39950000000000002</v>
      </c>
      <c r="Q33" s="112">
        <v>0.40200000000000002</v>
      </c>
      <c r="R33" s="112">
        <v>0.3594</v>
      </c>
      <c r="S33" s="112">
        <v>0.37759999999999999</v>
      </c>
      <c r="T33" s="112">
        <v>0.45169999999999999</v>
      </c>
      <c r="U33" s="114" t="s">
        <v>82</v>
      </c>
    </row>
    <row r="34" spans="1:21" x14ac:dyDescent="0.3">
      <c r="A34" s="107" t="s">
        <v>57</v>
      </c>
      <c r="B34" s="107" t="s">
        <v>23</v>
      </c>
      <c r="C34" s="112">
        <v>0.64139999999999997</v>
      </c>
      <c r="D34" s="112">
        <v>0.69199999999999995</v>
      </c>
      <c r="E34" s="112">
        <v>0.71860000000000002</v>
      </c>
      <c r="F34" s="112">
        <v>0.69750000000000001</v>
      </c>
      <c r="G34" s="112">
        <v>0.72770000000000001</v>
      </c>
      <c r="H34" s="112">
        <v>0.79110000000000003</v>
      </c>
      <c r="I34" s="112">
        <v>0.73209999999999997</v>
      </c>
      <c r="J34" s="112">
        <v>0.73650000000000004</v>
      </c>
      <c r="K34" s="112">
        <v>0.90369999999999995</v>
      </c>
      <c r="L34" s="112">
        <v>1.042</v>
      </c>
      <c r="M34" s="112">
        <v>1.1051</v>
      </c>
      <c r="N34" s="112">
        <v>1.2491000000000001</v>
      </c>
      <c r="O34" s="112">
        <v>1.4061999999999999</v>
      </c>
      <c r="P34" s="112">
        <v>1.4403999999999999</v>
      </c>
      <c r="Q34" s="112">
        <v>1.3895999999999999</v>
      </c>
      <c r="R34" s="112">
        <v>1.4155</v>
      </c>
      <c r="S34" s="112">
        <v>1.5228999999999999</v>
      </c>
      <c r="T34" s="112">
        <v>1.5878000000000001</v>
      </c>
      <c r="U34" s="114" t="s">
        <v>82</v>
      </c>
    </row>
    <row r="35" spans="1:21" x14ac:dyDescent="0.3">
      <c r="A35" s="107" t="s">
        <v>71</v>
      </c>
      <c r="B35" s="107" t="s">
        <v>24</v>
      </c>
      <c r="C35" s="112">
        <v>0.41170000000000001</v>
      </c>
      <c r="D35" s="112">
        <v>0.41210000000000002</v>
      </c>
      <c r="E35" s="112">
        <v>0.43509999999999999</v>
      </c>
      <c r="F35" s="112">
        <v>0.50970000000000004</v>
      </c>
      <c r="G35" s="112">
        <v>0.50490000000000002</v>
      </c>
      <c r="H35" s="112">
        <v>0.52470000000000006</v>
      </c>
      <c r="I35" s="112">
        <v>0.61280000000000001</v>
      </c>
      <c r="J35" s="112">
        <v>0.74619999999999997</v>
      </c>
      <c r="K35" s="112">
        <v>0.79530000000000001</v>
      </c>
      <c r="L35" s="112">
        <v>0.87529999999999997</v>
      </c>
      <c r="M35" s="112">
        <v>0.94020000000000004</v>
      </c>
      <c r="N35" s="112">
        <v>0.97240000000000004</v>
      </c>
      <c r="O35" s="112">
        <v>1.1287</v>
      </c>
      <c r="P35" s="112">
        <v>1.2053</v>
      </c>
      <c r="Q35" s="112">
        <v>1.1177999999999999</v>
      </c>
      <c r="R35" s="112">
        <v>1.1534</v>
      </c>
      <c r="S35" s="112">
        <v>1.1201000000000001</v>
      </c>
      <c r="T35" s="112">
        <v>1.1940999999999999</v>
      </c>
      <c r="U35" s="114" t="s">
        <v>82</v>
      </c>
    </row>
    <row r="36" spans="1:21" x14ac:dyDescent="0.3">
      <c r="A36" s="107" t="s">
        <v>58</v>
      </c>
      <c r="B36" s="107" t="s">
        <v>25</v>
      </c>
      <c r="C36" s="112">
        <v>0.78049999999999997</v>
      </c>
      <c r="D36" s="112">
        <v>0.81040000000000001</v>
      </c>
      <c r="E36" s="112">
        <v>0.83020000000000005</v>
      </c>
      <c r="F36" s="112">
        <v>0.81040000000000001</v>
      </c>
      <c r="G36" s="112">
        <v>0.8387</v>
      </c>
      <c r="H36" s="112">
        <v>0.85460000000000003</v>
      </c>
      <c r="I36" s="112">
        <v>0.85829999999999995</v>
      </c>
      <c r="J36" s="112">
        <v>0.91049999999999998</v>
      </c>
      <c r="K36" s="112">
        <v>0.93359999999999999</v>
      </c>
      <c r="L36" s="112">
        <v>1.0586</v>
      </c>
      <c r="M36" s="112">
        <v>1.0144</v>
      </c>
      <c r="N36" s="112">
        <v>1.0547</v>
      </c>
      <c r="O36" s="112">
        <v>1.1154999999999999</v>
      </c>
      <c r="P36" s="112">
        <v>1.0009999999999999</v>
      </c>
      <c r="Q36" s="112">
        <v>1.2126999999999999</v>
      </c>
      <c r="R36" s="112">
        <v>1.2551000000000001</v>
      </c>
      <c r="S36" s="112">
        <v>1.2478</v>
      </c>
      <c r="T36" s="112">
        <v>1.2316</v>
      </c>
      <c r="U36" s="114" t="s">
        <v>82</v>
      </c>
    </row>
    <row r="37" spans="1:21" x14ac:dyDescent="0.3">
      <c r="A37" s="107" t="s">
        <v>59</v>
      </c>
      <c r="B37" s="107" t="s">
        <v>26</v>
      </c>
      <c r="C37" s="112">
        <v>1.5706</v>
      </c>
      <c r="D37" s="112">
        <v>1.5167999999999999</v>
      </c>
      <c r="E37" s="112">
        <v>1.5602</v>
      </c>
      <c r="F37" s="112">
        <v>1.6163000000000001</v>
      </c>
      <c r="G37" s="112">
        <v>1.6405000000000001</v>
      </c>
      <c r="H37" s="112">
        <v>1.5406</v>
      </c>
      <c r="I37" s="112">
        <v>1.7579</v>
      </c>
      <c r="J37" s="112">
        <v>1.704</v>
      </c>
      <c r="K37" s="112">
        <v>1.6845000000000001</v>
      </c>
      <c r="L37" s="112">
        <v>1.7</v>
      </c>
      <c r="M37" s="112">
        <v>1.7855000000000001</v>
      </c>
      <c r="N37" s="112">
        <v>1.8586</v>
      </c>
      <c r="O37" s="112">
        <v>1.95</v>
      </c>
      <c r="P37" s="112">
        <v>1.9493</v>
      </c>
      <c r="Q37" s="112">
        <v>1.8935</v>
      </c>
      <c r="R37" s="112">
        <v>1.9831000000000001</v>
      </c>
      <c r="S37" s="112">
        <v>1.9928999999999999</v>
      </c>
      <c r="T37" s="112">
        <v>1.9657</v>
      </c>
      <c r="U37" s="114" t="s">
        <v>82</v>
      </c>
    </row>
    <row r="38" spans="1:21" x14ac:dyDescent="0.3">
      <c r="A38" s="107" t="s">
        <v>60</v>
      </c>
      <c r="B38" s="107" t="s">
        <v>27</v>
      </c>
      <c r="C38" s="112">
        <v>2.4190999999999998</v>
      </c>
      <c r="D38" s="112">
        <v>2.4434999999999998</v>
      </c>
      <c r="E38" s="112">
        <v>2.6055999999999999</v>
      </c>
      <c r="F38" s="112">
        <v>2.5021</v>
      </c>
      <c r="G38" s="112">
        <v>2.5726</v>
      </c>
      <c r="H38" s="112">
        <v>2.7719999999999998</v>
      </c>
      <c r="I38" s="112">
        <v>2.9689000000000001</v>
      </c>
      <c r="J38" s="112">
        <v>3.1331000000000002</v>
      </c>
      <c r="K38" s="112">
        <v>2.9394999999999998</v>
      </c>
      <c r="L38" s="112">
        <v>2.9163000000000001</v>
      </c>
      <c r="M38" s="112">
        <v>3.2162999999999999</v>
      </c>
      <c r="N38" s="112">
        <v>3.2606000000000002</v>
      </c>
      <c r="O38" s="112">
        <v>3.7164000000000001</v>
      </c>
      <c r="P38" s="112">
        <v>3.6421000000000001</v>
      </c>
      <c r="Q38" s="112">
        <v>3.8778000000000001</v>
      </c>
      <c r="R38" s="112">
        <v>4.4714</v>
      </c>
      <c r="S38" s="112">
        <v>4.2019000000000002</v>
      </c>
      <c r="T38" s="112">
        <v>4.0608000000000004</v>
      </c>
      <c r="U38" s="114" t="s">
        <v>82</v>
      </c>
    </row>
    <row r="39" spans="1:21" x14ac:dyDescent="0.3">
      <c r="A39" s="107" t="s">
        <v>77</v>
      </c>
      <c r="B39" s="107" t="s">
        <v>86</v>
      </c>
      <c r="C39" s="112" t="s">
        <v>82</v>
      </c>
      <c r="D39" s="112" t="s">
        <v>82</v>
      </c>
      <c r="E39" s="112" t="s">
        <v>82</v>
      </c>
      <c r="F39" s="112" t="s">
        <v>82</v>
      </c>
      <c r="G39" s="112" t="s">
        <v>82</v>
      </c>
      <c r="H39" s="112" t="s">
        <v>82</v>
      </c>
      <c r="I39" s="112">
        <v>2.5099</v>
      </c>
      <c r="J39" s="112">
        <v>2.6797</v>
      </c>
      <c r="K39" s="112">
        <v>2.4489999999999998</v>
      </c>
      <c r="L39" s="112">
        <v>2.3243</v>
      </c>
      <c r="M39" s="112">
        <v>2.5541</v>
      </c>
      <c r="N39" s="112">
        <v>2.7694999999999999</v>
      </c>
      <c r="O39" s="112">
        <v>2.8900999999999999</v>
      </c>
      <c r="P39" s="112">
        <v>2.8605</v>
      </c>
      <c r="Q39" s="112">
        <v>2.8071000000000002</v>
      </c>
      <c r="R39" s="112">
        <v>2.2397</v>
      </c>
      <c r="S39" s="112">
        <v>2.1671999999999998</v>
      </c>
      <c r="T39" s="112">
        <v>2.4788999999999999</v>
      </c>
      <c r="U39" s="114" t="s">
        <v>82</v>
      </c>
    </row>
    <row r="40" spans="1:21" x14ac:dyDescent="0.3">
      <c r="A40" s="107" t="s">
        <v>78</v>
      </c>
      <c r="B40" s="107" t="s">
        <v>87</v>
      </c>
      <c r="C40" s="112">
        <v>3.2492000000000001</v>
      </c>
      <c r="D40" s="112">
        <v>3.4281000000000001</v>
      </c>
      <c r="E40" s="112">
        <v>3.5992000000000002</v>
      </c>
      <c r="F40" s="112">
        <v>3.6040000000000001</v>
      </c>
      <c r="G40" s="112">
        <v>3.4645999999999999</v>
      </c>
      <c r="H40" s="112">
        <v>3.5396000000000001</v>
      </c>
      <c r="I40" s="112">
        <v>3.6116000000000001</v>
      </c>
      <c r="J40" s="112">
        <v>3.7414999999999998</v>
      </c>
      <c r="K40" s="112">
        <v>3.9662000000000002</v>
      </c>
      <c r="L40" s="112">
        <v>4.0857999999999999</v>
      </c>
      <c r="M40" s="112">
        <v>4.4904000000000002</v>
      </c>
      <c r="N40" s="112">
        <v>5.0227000000000004</v>
      </c>
      <c r="O40" s="112">
        <v>5.3246000000000002</v>
      </c>
      <c r="P40" s="112">
        <v>5.1502999999999997</v>
      </c>
      <c r="Q40" s="112">
        <v>5.2584</v>
      </c>
      <c r="R40" s="112">
        <v>6.3483999999999998</v>
      </c>
      <c r="S40" s="112">
        <v>6.1787000000000001</v>
      </c>
      <c r="T40" s="112">
        <v>6.2077</v>
      </c>
      <c r="U40" s="114" t="s">
        <v>82</v>
      </c>
    </row>
    <row r="41" spans="1:21" x14ac:dyDescent="0.3">
      <c r="A41" s="107" t="s">
        <v>79</v>
      </c>
      <c r="B41" s="107" t="s">
        <v>183</v>
      </c>
      <c r="C41" s="112" t="s">
        <v>82</v>
      </c>
      <c r="D41" s="112" t="s">
        <v>82</v>
      </c>
      <c r="E41" s="112" t="s">
        <v>82</v>
      </c>
      <c r="F41" s="112" t="s">
        <v>82</v>
      </c>
      <c r="G41" s="112" t="s">
        <v>82</v>
      </c>
      <c r="H41" s="112" t="s">
        <v>82</v>
      </c>
      <c r="I41" s="112" t="s">
        <v>82</v>
      </c>
      <c r="J41" s="112" t="s">
        <v>82</v>
      </c>
      <c r="K41" s="112" t="s">
        <v>82</v>
      </c>
      <c r="L41" s="112" t="s">
        <v>82</v>
      </c>
      <c r="M41" s="112">
        <v>0.38490000000000002</v>
      </c>
      <c r="N41" s="112">
        <v>0.37119999999999997</v>
      </c>
      <c r="O41" s="112">
        <v>0.38919999999999999</v>
      </c>
      <c r="P41" s="112">
        <v>0.42870000000000003</v>
      </c>
      <c r="Q41" s="112">
        <v>0.44619999999999999</v>
      </c>
      <c r="R41" s="112">
        <v>0.47170000000000001</v>
      </c>
      <c r="S41" s="112">
        <v>0.51359999999999995</v>
      </c>
      <c r="T41" s="112">
        <v>0.54549999999999998</v>
      </c>
      <c r="U41" s="114" t="s">
        <v>82</v>
      </c>
    </row>
    <row r="42" spans="1:21" x14ac:dyDescent="0.3">
      <c r="A42" s="107" t="s">
        <v>97</v>
      </c>
      <c r="B42" s="107" t="s">
        <v>96</v>
      </c>
      <c r="C42" s="112" t="s">
        <v>82</v>
      </c>
      <c r="D42" s="112" t="s">
        <v>82</v>
      </c>
      <c r="E42" s="112" t="s">
        <v>82</v>
      </c>
      <c r="F42" s="112" t="s">
        <v>82</v>
      </c>
      <c r="G42" s="112" t="s">
        <v>82</v>
      </c>
      <c r="H42" s="112" t="s">
        <v>82</v>
      </c>
      <c r="I42" s="112" t="s">
        <v>82</v>
      </c>
      <c r="J42" s="112" t="s">
        <v>82</v>
      </c>
      <c r="K42" s="112" t="s">
        <v>82</v>
      </c>
      <c r="L42" s="112" t="s">
        <v>82</v>
      </c>
      <c r="M42" s="112">
        <v>0.44019999999999998</v>
      </c>
      <c r="N42" s="112">
        <v>0.44629999999999997</v>
      </c>
      <c r="O42" s="112">
        <v>0.45739999999999997</v>
      </c>
      <c r="P42" s="112">
        <v>0.41749999999999998</v>
      </c>
      <c r="Q42" s="112">
        <v>0.4395</v>
      </c>
      <c r="R42" s="112">
        <v>0.39279999999999998</v>
      </c>
      <c r="S42" s="112">
        <v>0.37580000000000002</v>
      </c>
      <c r="T42" s="112" t="s">
        <v>82</v>
      </c>
      <c r="U42" s="114" t="s">
        <v>82</v>
      </c>
    </row>
    <row r="43" spans="1:21" x14ac:dyDescent="0.3">
      <c r="A43" s="107" t="s">
        <v>80</v>
      </c>
      <c r="B43" s="107" t="s">
        <v>88</v>
      </c>
      <c r="C43" s="112" t="s">
        <v>82</v>
      </c>
      <c r="D43" s="112" t="s">
        <v>82</v>
      </c>
      <c r="E43" s="112">
        <v>0.16489999999999999</v>
      </c>
      <c r="F43" s="112">
        <v>0.19309999999999999</v>
      </c>
      <c r="G43" s="112">
        <v>0.1835</v>
      </c>
      <c r="H43" s="112">
        <v>0.20219999999999999</v>
      </c>
      <c r="I43" s="112">
        <v>0.23</v>
      </c>
      <c r="J43" s="112">
        <v>0.29459999999999997</v>
      </c>
      <c r="K43" s="112">
        <v>0.312</v>
      </c>
      <c r="L43" s="112">
        <v>0.31130000000000002</v>
      </c>
      <c r="M43" s="112">
        <v>0.2848</v>
      </c>
      <c r="N43" s="112">
        <v>0.31740000000000002</v>
      </c>
      <c r="O43" s="112">
        <v>0.33360000000000001</v>
      </c>
      <c r="P43" s="112">
        <v>0.33300000000000002</v>
      </c>
      <c r="Q43" s="112">
        <v>0.34370000000000001</v>
      </c>
      <c r="R43" s="112">
        <v>0.3256</v>
      </c>
      <c r="S43" s="112">
        <v>0.30719999999999997</v>
      </c>
      <c r="T43" s="112">
        <v>0.34810000000000002</v>
      </c>
      <c r="U43" s="114" t="s">
        <v>82</v>
      </c>
    </row>
    <row r="44" spans="1:21" x14ac:dyDescent="0.3">
      <c r="A44" s="107" t="s">
        <v>81</v>
      </c>
      <c r="B44" s="107" t="s">
        <v>89</v>
      </c>
      <c r="C44" s="112">
        <v>0.47120000000000001</v>
      </c>
      <c r="D44" s="112">
        <v>0.42349999999999999</v>
      </c>
      <c r="E44" s="112">
        <v>0.4602</v>
      </c>
      <c r="F44" s="112">
        <v>0.48980000000000001</v>
      </c>
      <c r="G44" s="112">
        <v>0.55020000000000002</v>
      </c>
      <c r="H44" s="112">
        <v>0.57640000000000002</v>
      </c>
      <c r="I44" s="112">
        <v>0.54769999999999996</v>
      </c>
      <c r="J44" s="112">
        <v>0.60629999999999995</v>
      </c>
      <c r="K44" s="112">
        <v>0.64649999999999996</v>
      </c>
      <c r="L44" s="112">
        <v>0.58709999999999996</v>
      </c>
      <c r="M44" s="112">
        <v>0.61570000000000003</v>
      </c>
      <c r="N44" s="112">
        <v>0.59760000000000002</v>
      </c>
      <c r="O44" s="112">
        <v>0.76090000000000002</v>
      </c>
      <c r="P44" s="112">
        <v>0.79869999999999997</v>
      </c>
      <c r="Q44" s="112">
        <v>0.75470000000000004</v>
      </c>
      <c r="R44" s="112">
        <v>0.77010000000000001</v>
      </c>
      <c r="S44" s="112">
        <v>0.76300000000000001</v>
      </c>
      <c r="T44" s="112" t="s">
        <v>82</v>
      </c>
      <c r="U44" s="114" t="s">
        <v>82</v>
      </c>
    </row>
    <row r="45" spans="1:21" x14ac:dyDescent="0.3">
      <c r="A45" s="107" t="s">
        <v>95</v>
      </c>
      <c r="B45" s="107" t="s">
        <v>94</v>
      </c>
      <c r="C45" s="112" t="s">
        <v>82</v>
      </c>
      <c r="D45" s="112" t="s">
        <v>82</v>
      </c>
      <c r="E45" s="112" t="s">
        <v>82</v>
      </c>
      <c r="F45" s="112" t="s">
        <v>82</v>
      </c>
      <c r="G45" s="112" t="s">
        <v>82</v>
      </c>
      <c r="H45" s="112" t="s">
        <v>82</v>
      </c>
      <c r="I45" s="112" t="s">
        <v>82</v>
      </c>
      <c r="J45" s="112" t="s">
        <v>82</v>
      </c>
      <c r="K45" s="112" t="s">
        <v>82</v>
      </c>
      <c r="L45" s="112" t="s">
        <v>82</v>
      </c>
      <c r="M45" s="112" t="s">
        <v>82</v>
      </c>
      <c r="N45" s="112" t="s">
        <v>82</v>
      </c>
      <c r="O45" s="112" t="s">
        <v>82</v>
      </c>
      <c r="P45" s="112" t="s">
        <v>82</v>
      </c>
      <c r="Q45" s="112" t="s">
        <v>82</v>
      </c>
      <c r="R45" s="112">
        <v>0.41210000000000002</v>
      </c>
      <c r="S45" s="112" t="s">
        <v>82</v>
      </c>
      <c r="T45" s="112" t="s">
        <v>82</v>
      </c>
      <c r="U45" s="114" t="s">
        <v>82</v>
      </c>
    </row>
    <row r="46" spans="1:21" x14ac:dyDescent="0.3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</row>
    <row r="47" spans="1:21" x14ac:dyDescent="0.3">
      <c r="A47" s="105" t="s">
        <v>93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1" x14ac:dyDescent="0.3">
      <c r="A48" s="105" t="s">
        <v>82</v>
      </c>
      <c r="B48" s="105" t="s">
        <v>92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1" x14ac:dyDescent="0.3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1" x14ac:dyDescent="0.3">
      <c r="A50" s="105" t="s">
        <v>126</v>
      </c>
      <c r="B50" s="105" t="s">
        <v>151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1" spans="1:21" x14ac:dyDescent="0.3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</row>
    <row r="52" spans="1:21" x14ac:dyDescent="0.3">
      <c r="A52" s="107" t="s">
        <v>120</v>
      </c>
      <c r="B52" s="107" t="s">
        <v>119</v>
      </c>
      <c r="C52" s="107" t="s">
        <v>118</v>
      </c>
      <c r="D52" s="107" t="s">
        <v>117</v>
      </c>
      <c r="E52" s="107" t="s">
        <v>116</v>
      </c>
      <c r="F52" s="107" t="s">
        <v>115</v>
      </c>
      <c r="G52" s="107" t="s">
        <v>114</v>
      </c>
      <c r="H52" s="107" t="s">
        <v>113</v>
      </c>
      <c r="I52" s="107" t="s">
        <v>112</v>
      </c>
      <c r="J52" s="107" t="s">
        <v>111</v>
      </c>
      <c r="K52" s="107" t="s">
        <v>110</v>
      </c>
      <c r="L52" s="107" t="s">
        <v>109</v>
      </c>
      <c r="M52" s="107" t="s">
        <v>108</v>
      </c>
      <c r="N52" s="107" t="s">
        <v>107</v>
      </c>
      <c r="O52" s="107" t="s">
        <v>106</v>
      </c>
      <c r="P52" s="107" t="s">
        <v>105</v>
      </c>
      <c r="Q52" s="107" t="s">
        <v>104</v>
      </c>
      <c r="R52" s="107" t="s">
        <v>103</v>
      </c>
      <c r="S52" s="107" t="s">
        <v>102</v>
      </c>
      <c r="T52" s="115" t="s">
        <v>101</v>
      </c>
      <c r="U52" s="115">
        <v>2018</v>
      </c>
    </row>
    <row r="53" spans="1:21" x14ac:dyDescent="0.3">
      <c r="A53" s="107" t="s">
        <v>67</v>
      </c>
      <c r="B53" s="107" t="s">
        <v>99</v>
      </c>
      <c r="C53" s="112">
        <v>1.4771000000000001</v>
      </c>
      <c r="D53" s="112">
        <v>1.5027999999999999</v>
      </c>
      <c r="E53" s="112">
        <v>1.5431999999999999</v>
      </c>
      <c r="F53" s="112">
        <v>1.5702</v>
      </c>
      <c r="G53" s="112">
        <v>1.5327999999999999</v>
      </c>
      <c r="H53" s="112">
        <v>1.5519000000000001</v>
      </c>
      <c r="I53" s="112">
        <v>1.5741000000000001</v>
      </c>
      <c r="J53" s="112">
        <v>1.5742</v>
      </c>
      <c r="K53" s="112">
        <v>1.6126</v>
      </c>
      <c r="L53" s="112">
        <v>1.7526999999999999</v>
      </c>
      <c r="M53" s="112">
        <v>1.8473999999999999</v>
      </c>
      <c r="N53" s="112">
        <v>1.7939000000000001</v>
      </c>
      <c r="O53" s="112">
        <v>1.9314</v>
      </c>
      <c r="P53" s="112">
        <v>1.9771000000000001</v>
      </c>
      <c r="Q53" s="112">
        <v>1.9839</v>
      </c>
      <c r="R53" s="112">
        <v>2.0259999999999998</v>
      </c>
      <c r="S53" s="112">
        <v>2.0747</v>
      </c>
      <c r="T53" s="112">
        <v>2.0789</v>
      </c>
      <c r="U53" s="112" t="s">
        <v>82</v>
      </c>
    </row>
    <row r="54" spans="1:21" x14ac:dyDescent="0.3">
      <c r="A54" s="107" t="s">
        <v>35</v>
      </c>
      <c r="B54" s="107" t="s">
        <v>2</v>
      </c>
      <c r="C54" s="112">
        <v>2.0316999999999998</v>
      </c>
      <c r="D54" s="112">
        <v>2.0038999999999998</v>
      </c>
      <c r="E54" s="112">
        <v>2.0773000000000001</v>
      </c>
      <c r="F54" s="112">
        <v>2.1484000000000001</v>
      </c>
      <c r="G54" s="112">
        <v>2.1692</v>
      </c>
      <c r="H54" s="112">
        <v>2.1859999999999999</v>
      </c>
      <c r="I54" s="112">
        <v>1.9755</v>
      </c>
      <c r="J54" s="112">
        <v>2.0085999999999999</v>
      </c>
      <c r="K54" s="112">
        <v>2.0150999999999999</v>
      </c>
      <c r="L54" s="112">
        <v>2.1844999999999999</v>
      </c>
      <c r="M54" s="112">
        <v>2.2225999999999999</v>
      </c>
      <c r="N54" s="112">
        <v>2.1303999999999998</v>
      </c>
      <c r="O54" s="112">
        <v>2.3843000000000001</v>
      </c>
      <c r="P54" s="112">
        <v>2.4647000000000001</v>
      </c>
      <c r="Q54" s="112">
        <v>2.5669</v>
      </c>
      <c r="R54" s="112">
        <v>2.6379999999999999</v>
      </c>
      <c r="S54" s="112">
        <v>2.6785000000000001</v>
      </c>
      <c r="T54" s="112">
        <v>2.5819000000000001</v>
      </c>
      <c r="U54" s="112" t="s">
        <v>82</v>
      </c>
    </row>
    <row r="55" spans="1:21" x14ac:dyDescent="0.3">
      <c r="A55" s="107" t="s">
        <v>36</v>
      </c>
      <c r="B55" s="107" t="s">
        <v>3</v>
      </c>
      <c r="C55" s="112">
        <v>0.2419</v>
      </c>
      <c r="D55" s="112">
        <v>0.23499999999999999</v>
      </c>
      <c r="E55" s="112">
        <v>0.24390000000000001</v>
      </c>
      <c r="F55" s="112">
        <v>0.25359999999999999</v>
      </c>
      <c r="G55" s="112">
        <v>0.24030000000000001</v>
      </c>
      <c r="H55" s="112">
        <v>0.254</v>
      </c>
      <c r="I55" s="112">
        <v>0.24990000000000001</v>
      </c>
      <c r="J55" s="112">
        <v>0.25969999999999999</v>
      </c>
      <c r="K55" s="112">
        <v>0.25540000000000002</v>
      </c>
      <c r="L55" s="112">
        <v>0.30819999999999997</v>
      </c>
      <c r="M55" s="112">
        <v>0.31659999999999999</v>
      </c>
      <c r="N55" s="112">
        <v>0.29139999999999999</v>
      </c>
      <c r="O55" s="112">
        <v>0.30330000000000001</v>
      </c>
      <c r="P55" s="112">
        <v>0.31569999999999998</v>
      </c>
      <c r="Q55" s="112">
        <v>0.29320000000000002</v>
      </c>
      <c r="R55" s="112">
        <v>0.2697</v>
      </c>
      <c r="S55" s="112">
        <v>0.31790000000000002</v>
      </c>
      <c r="T55" s="112">
        <v>0.32019999999999998</v>
      </c>
      <c r="U55" s="112" t="s">
        <v>82</v>
      </c>
    </row>
    <row r="56" spans="1:21" x14ac:dyDescent="0.3">
      <c r="A56" s="107" t="s">
        <v>37</v>
      </c>
      <c r="B56" s="107" t="s">
        <v>182</v>
      </c>
      <c r="C56" s="112">
        <v>0.63759999999999994</v>
      </c>
      <c r="D56" s="112">
        <v>0.64910000000000001</v>
      </c>
      <c r="E56" s="112">
        <v>0.6915</v>
      </c>
      <c r="F56" s="112">
        <v>0.6966</v>
      </c>
      <c r="G56" s="112">
        <v>0.68840000000000001</v>
      </c>
      <c r="H56" s="112">
        <v>0.73929999999999996</v>
      </c>
      <c r="I56" s="112">
        <v>0.76590000000000003</v>
      </c>
      <c r="J56" s="112">
        <v>0.79710000000000003</v>
      </c>
      <c r="K56" s="112">
        <v>0.83150000000000002</v>
      </c>
      <c r="L56" s="112">
        <v>0.86719999999999997</v>
      </c>
      <c r="M56" s="112">
        <v>0.93379999999999996</v>
      </c>
      <c r="N56" s="112">
        <v>0.90039999999999998</v>
      </c>
      <c r="O56" s="112">
        <v>1.0043</v>
      </c>
      <c r="P56" s="112">
        <v>1.0152000000000001</v>
      </c>
      <c r="Q56" s="112">
        <v>1.0084</v>
      </c>
      <c r="R56" s="112">
        <v>1.0187999999999999</v>
      </c>
      <c r="S56" s="112">
        <v>1.0581</v>
      </c>
      <c r="T56" s="112">
        <v>1.0972</v>
      </c>
      <c r="U56" s="112" t="s">
        <v>82</v>
      </c>
    </row>
    <row r="57" spans="1:21" x14ac:dyDescent="0.3">
      <c r="A57" s="107" t="s">
        <v>38</v>
      </c>
      <c r="B57" s="107" t="s">
        <v>4</v>
      </c>
      <c r="C57" s="112">
        <v>1.6477999999999999</v>
      </c>
      <c r="D57" s="112">
        <v>1.6935</v>
      </c>
      <c r="E57" s="112">
        <v>1.7776000000000001</v>
      </c>
      <c r="F57" s="112">
        <v>1.7379</v>
      </c>
      <c r="G57" s="112">
        <v>1.6961999999999999</v>
      </c>
      <c r="H57" s="112">
        <v>1.5993999999999999</v>
      </c>
      <c r="I57" s="112">
        <v>1.5627</v>
      </c>
      <c r="J57" s="112">
        <v>1.6276999999999999</v>
      </c>
      <c r="K57" s="112">
        <v>1.6911</v>
      </c>
      <c r="L57" s="112">
        <v>1.917</v>
      </c>
      <c r="M57" s="112">
        <v>2.0872999999999999</v>
      </c>
      <c r="N57" s="112">
        <v>1.8958999999999999</v>
      </c>
      <c r="O57" s="112">
        <v>1.8943000000000001</v>
      </c>
      <c r="P57" s="112">
        <v>2.0246</v>
      </c>
      <c r="Q57" s="112">
        <v>2.0468999999999999</v>
      </c>
      <c r="R57" s="112">
        <v>2.0226000000000002</v>
      </c>
      <c r="S57" s="112">
        <v>1.9499</v>
      </c>
      <c r="T57" s="112">
        <v>1.9462999999999999</v>
      </c>
      <c r="U57" s="112" t="s">
        <v>82</v>
      </c>
    </row>
    <row r="58" spans="1:21" x14ac:dyDescent="0.3">
      <c r="A58" s="107" t="s">
        <v>39</v>
      </c>
      <c r="B58" s="107" t="s">
        <v>98</v>
      </c>
      <c r="C58" s="112">
        <v>1.6222000000000001</v>
      </c>
      <c r="D58" s="112">
        <v>1.7454000000000001</v>
      </c>
      <c r="E58" s="112">
        <v>1.7874000000000001</v>
      </c>
      <c r="F58" s="112">
        <v>1.7958000000000001</v>
      </c>
      <c r="G58" s="112">
        <v>1.7911999999999999</v>
      </c>
      <c r="H58" s="112">
        <v>1.8631</v>
      </c>
      <c r="I58" s="112">
        <v>1.8824000000000001</v>
      </c>
      <c r="J58" s="112">
        <v>1.9428000000000001</v>
      </c>
      <c r="K58" s="112">
        <v>1.9778</v>
      </c>
      <c r="L58" s="112">
        <v>1.96</v>
      </c>
      <c r="M58" s="112">
        <v>2.0371000000000001</v>
      </c>
      <c r="N58" s="112">
        <v>1.9551000000000001</v>
      </c>
      <c r="O58" s="112">
        <v>2.0318000000000001</v>
      </c>
      <c r="P58" s="112">
        <v>2.056</v>
      </c>
      <c r="Q58" s="112">
        <v>2.0247000000000002</v>
      </c>
      <c r="R58" s="112">
        <v>2.1966999999999999</v>
      </c>
      <c r="S58" s="112">
        <v>2.2178</v>
      </c>
      <c r="T58" s="112">
        <v>2.2673000000000001</v>
      </c>
      <c r="U58" s="112" t="s">
        <v>82</v>
      </c>
    </row>
    <row r="59" spans="1:21" x14ac:dyDescent="0.3">
      <c r="A59" s="107" t="s">
        <v>40</v>
      </c>
      <c r="B59" s="107" t="s">
        <v>6</v>
      </c>
      <c r="C59" s="112">
        <v>0.46689999999999998</v>
      </c>
      <c r="D59" s="112">
        <v>0.52070000000000005</v>
      </c>
      <c r="E59" s="112">
        <v>0.48110000000000003</v>
      </c>
      <c r="F59" s="112">
        <v>0.4088</v>
      </c>
      <c r="G59" s="112">
        <v>0.46589999999999998</v>
      </c>
      <c r="H59" s="112">
        <v>0.52070000000000005</v>
      </c>
      <c r="I59" s="112">
        <v>0.51670000000000005</v>
      </c>
      <c r="J59" s="112">
        <v>0.4587</v>
      </c>
      <c r="K59" s="112">
        <v>0.47939999999999999</v>
      </c>
      <c r="L59" s="112">
        <v>0.43709999999999999</v>
      </c>
      <c r="M59" s="112">
        <v>0.44209999999999999</v>
      </c>
      <c r="N59" s="112">
        <v>0.44359999999999999</v>
      </c>
      <c r="O59" s="112">
        <v>0.46250000000000002</v>
      </c>
      <c r="P59" s="112">
        <v>0.44350000000000001</v>
      </c>
      <c r="Q59" s="112">
        <v>0.46610000000000001</v>
      </c>
      <c r="R59" s="112">
        <v>0.49690000000000001</v>
      </c>
      <c r="S59" s="112">
        <v>0.51719999999999999</v>
      </c>
      <c r="T59" s="112">
        <v>0.49330000000000002</v>
      </c>
      <c r="U59" s="112" t="s">
        <v>82</v>
      </c>
    </row>
    <row r="60" spans="1:21" x14ac:dyDescent="0.3">
      <c r="A60" s="107" t="s">
        <v>41</v>
      </c>
      <c r="B60" s="107" t="s">
        <v>7</v>
      </c>
      <c r="C60" s="112">
        <v>0.98770000000000002</v>
      </c>
      <c r="D60" s="112">
        <v>1.0297000000000001</v>
      </c>
      <c r="E60" s="112">
        <v>1.0797000000000001</v>
      </c>
      <c r="F60" s="112">
        <v>0.9819</v>
      </c>
      <c r="G60" s="112">
        <v>0.96160000000000001</v>
      </c>
      <c r="H60" s="112">
        <v>1.0034000000000001</v>
      </c>
      <c r="I60" s="112">
        <v>0.97870000000000001</v>
      </c>
      <c r="J60" s="112">
        <v>1.0001</v>
      </c>
      <c r="K60" s="112">
        <v>1.0861000000000001</v>
      </c>
      <c r="L60" s="112">
        <v>1.3508</v>
      </c>
      <c r="M60" s="112">
        <v>1.6074999999999999</v>
      </c>
      <c r="N60" s="112">
        <v>1.7767999999999999</v>
      </c>
      <c r="O60" s="112">
        <v>1.9317</v>
      </c>
      <c r="P60" s="112">
        <v>1.7684</v>
      </c>
      <c r="Q60" s="112">
        <v>2.0072999999999999</v>
      </c>
      <c r="R60" s="112">
        <v>2.4807000000000001</v>
      </c>
      <c r="S60" s="112">
        <v>2.4176000000000002</v>
      </c>
      <c r="T60" s="112">
        <v>2.4</v>
      </c>
      <c r="U60" s="112" t="s">
        <v>82</v>
      </c>
    </row>
    <row r="61" spans="1:21" x14ac:dyDescent="0.3">
      <c r="A61" s="107" t="s">
        <v>42</v>
      </c>
      <c r="B61" s="107" t="s">
        <v>8</v>
      </c>
      <c r="C61" s="112">
        <v>1.2385999999999999</v>
      </c>
      <c r="D61" s="112">
        <v>1.2146999999999999</v>
      </c>
      <c r="E61" s="112">
        <v>1.2293000000000001</v>
      </c>
      <c r="F61" s="112">
        <v>1.1826000000000001</v>
      </c>
      <c r="G61" s="112">
        <v>1.2652000000000001</v>
      </c>
      <c r="H61" s="112">
        <v>1.2706</v>
      </c>
      <c r="I61" s="112">
        <v>1.3722000000000001</v>
      </c>
      <c r="J61" s="112">
        <v>1.0232000000000001</v>
      </c>
      <c r="K61" s="112">
        <v>1.0740000000000001</v>
      </c>
      <c r="L61" s="112">
        <v>1.2101999999999999</v>
      </c>
      <c r="M61" s="112">
        <v>1.2783</v>
      </c>
      <c r="N61" s="112">
        <v>1.2916000000000001</v>
      </c>
      <c r="O61" s="112">
        <v>1.3089999999999999</v>
      </c>
      <c r="P61" s="112">
        <v>1.3660000000000001</v>
      </c>
      <c r="Q61" s="112">
        <v>1.3372999999999999</v>
      </c>
      <c r="R61" s="112">
        <v>1.3991</v>
      </c>
      <c r="S61" s="112">
        <v>1.486</v>
      </c>
      <c r="T61" s="112">
        <v>1.4520999999999999</v>
      </c>
      <c r="U61" s="112" t="s">
        <v>82</v>
      </c>
    </row>
    <row r="62" spans="1:21" x14ac:dyDescent="0.3">
      <c r="A62" s="107" t="s">
        <v>43</v>
      </c>
      <c r="B62" s="107" t="s">
        <v>9</v>
      </c>
      <c r="C62" s="112">
        <v>1.258</v>
      </c>
      <c r="D62" s="112">
        <v>1.2706999999999999</v>
      </c>
      <c r="E62" s="112">
        <v>1.1998</v>
      </c>
      <c r="F62" s="112">
        <v>1.1726000000000001</v>
      </c>
      <c r="G62" s="112">
        <v>1.1751</v>
      </c>
      <c r="H62" s="112">
        <v>1.181</v>
      </c>
      <c r="I62" s="112">
        <v>1.1741999999999999</v>
      </c>
      <c r="J62" s="112">
        <v>1.1897</v>
      </c>
      <c r="K62" s="112">
        <v>1.3804000000000001</v>
      </c>
      <c r="L62" s="112">
        <v>1.6308</v>
      </c>
      <c r="M62" s="112">
        <v>1.8363</v>
      </c>
      <c r="N62" s="112">
        <v>2.0602</v>
      </c>
      <c r="O62" s="112">
        <v>2.5135999999999998</v>
      </c>
      <c r="P62" s="112">
        <v>2.6315</v>
      </c>
      <c r="Q62" s="112">
        <v>2.6410999999999998</v>
      </c>
      <c r="R62" s="112">
        <v>2.6183000000000001</v>
      </c>
      <c r="S62" s="112">
        <v>2.7635000000000001</v>
      </c>
      <c r="T62" s="112">
        <v>2.8050999999999999</v>
      </c>
      <c r="U62" s="112" t="s">
        <v>82</v>
      </c>
    </row>
    <row r="63" spans="1:21" x14ac:dyDescent="0.3">
      <c r="A63" s="107" t="s">
        <v>44</v>
      </c>
      <c r="B63" s="107" t="s">
        <v>10</v>
      </c>
      <c r="C63" s="112">
        <v>1.9928999999999999</v>
      </c>
      <c r="D63" s="112">
        <v>2.1133000000000002</v>
      </c>
      <c r="E63" s="112">
        <v>2.1246</v>
      </c>
      <c r="F63" s="112">
        <v>2.2789000000000001</v>
      </c>
      <c r="G63" s="112">
        <v>2.1297999999999999</v>
      </c>
      <c r="H63" s="112">
        <v>2.2349999999999999</v>
      </c>
      <c r="I63" s="112">
        <v>2.2401</v>
      </c>
      <c r="J63" s="112">
        <v>2.2048999999999999</v>
      </c>
      <c r="K63" s="112">
        <v>2.2576999999999998</v>
      </c>
      <c r="L63" s="112">
        <v>2.4508999999999999</v>
      </c>
      <c r="M63" s="112">
        <v>2.5440999999999998</v>
      </c>
      <c r="N63" s="112">
        <v>2.5236000000000001</v>
      </c>
      <c r="O63" s="112">
        <v>2.6053000000000002</v>
      </c>
      <c r="P63" s="112">
        <v>2.6149</v>
      </c>
      <c r="Q63" s="112">
        <v>2.6718999999999999</v>
      </c>
      <c r="R63" s="112">
        <v>2.8372000000000002</v>
      </c>
      <c r="S63" s="112">
        <v>2.9426000000000001</v>
      </c>
      <c r="T63" s="112">
        <v>2.8734000000000002</v>
      </c>
      <c r="U63" s="112" t="s">
        <v>82</v>
      </c>
    </row>
    <row r="64" spans="1:21" x14ac:dyDescent="0.3">
      <c r="A64" s="107" t="s">
        <v>45</v>
      </c>
      <c r="B64" s="107" t="s">
        <v>31</v>
      </c>
      <c r="C64" s="112">
        <v>1.0508</v>
      </c>
      <c r="D64" s="112">
        <v>0.89359999999999995</v>
      </c>
      <c r="E64" s="112">
        <v>0.81059999999999999</v>
      </c>
      <c r="F64" s="112">
        <v>0.80620000000000003</v>
      </c>
      <c r="G64" s="112">
        <v>0.74150000000000005</v>
      </c>
      <c r="H64" s="112">
        <v>0.79679999999999995</v>
      </c>
      <c r="I64" s="112">
        <v>0.78879999999999995</v>
      </c>
      <c r="J64" s="112">
        <v>0.82679999999999998</v>
      </c>
      <c r="K64" s="112">
        <v>0.73519999999999996</v>
      </c>
      <c r="L64" s="112">
        <v>0.86850000000000005</v>
      </c>
      <c r="M64" s="112">
        <v>1.0122</v>
      </c>
      <c r="N64" s="112">
        <v>1.0187999999999999</v>
      </c>
      <c r="O64" s="112">
        <v>1.0926</v>
      </c>
      <c r="P64" s="112">
        <v>1.0334000000000001</v>
      </c>
      <c r="Q64" s="112">
        <v>1.133</v>
      </c>
      <c r="R64" s="112">
        <v>1.0923</v>
      </c>
      <c r="S64" s="112">
        <v>1.0968</v>
      </c>
      <c r="T64" s="112">
        <v>1.1599999999999999</v>
      </c>
      <c r="U64" s="112" t="s">
        <v>82</v>
      </c>
    </row>
    <row r="65" spans="1:21" x14ac:dyDescent="0.3">
      <c r="A65" s="107" t="s">
        <v>46</v>
      </c>
      <c r="B65" s="107" t="s">
        <v>11</v>
      </c>
      <c r="C65" s="112">
        <v>1.6402000000000001</v>
      </c>
      <c r="D65" s="112">
        <v>1.7124999999999999</v>
      </c>
      <c r="E65" s="112">
        <v>1.8345</v>
      </c>
      <c r="F65" s="112">
        <v>2.0398000000000001</v>
      </c>
      <c r="G65" s="112">
        <v>1.9281999999999999</v>
      </c>
      <c r="H65" s="112">
        <v>1.8851</v>
      </c>
      <c r="I65" s="112">
        <v>1.8994</v>
      </c>
      <c r="J65" s="112">
        <v>2.0276999999999998</v>
      </c>
      <c r="K65" s="112">
        <v>2.0731999999999999</v>
      </c>
      <c r="L65" s="112">
        <v>2.1796000000000002</v>
      </c>
      <c r="M65" s="112">
        <v>2.3536000000000001</v>
      </c>
      <c r="N65" s="112">
        <v>2.4413999999999998</v>
      </c>
      <c r="O65" s="112">
        <v>2.7770000000000001</v>
      </c>
      <c r="P65" s="112">
        <v>3.0966999999999998</v>
      </c>
      <c r="Q65" s="112">
        <v>3.2492999999999999</v>
      </c>
      <c r="R65" s="112">
        <v>3.0804999999999998</v>
      </c>
      <c r="S65" s="112">
        <v>3.1903999999999999</v>
      </c>
      <c r="T65" s="112">
        <v>3.2389000000000001</v>
      </c>
      <c r="U65" s="112" t="s">
        <v>82</v>
      </c>
    </row>
    <row r="66" spans="1:21" x14ac:dyDescent="0.3">
      <c r="A66" s="107" t="s">
        <v>47</v>
      </c>
      <c r="B66" s="107" t="s">
        <v>12</v>
      </c>
      <c r="C66" s="112">
        <v>0.82869999999999999</v>
      </c>
      <c r="D66" s="112">
        <v>0.86129999999999995</v>
      </c>
      <c r="E66" s="112">
        <v>0.82330000000000003</v>
      </c>
      <c r="F66" s="112">
        <v>0.96020000000000005</v>
      </c>
      <c r="G66" s="112">
        <v>0.90239999999999998</v>
      </c>
      <c r="H66" s="112">
        <v>0.9264</v>
      </c>
      <c r="I66" s="112">
        <v>0.98050000000000004</v>
      </c>
      <c r="J66" s="112">
        <v>0.89500000000000002</v>
      </c>
      <c r="K66" s="112">
        <v>0.61609999999999998</v>
      </c>
      <c r="L66" s="112">
        <v>0.76849999999999996</v>
      </c>
      <c r="M66" s="112">
        <v>0.83599999999999997</v>
      </c>
      <c r="N66" s="112">
        <v>0.85519999999999996</v>
      </c>
      <c r="O66" s="112">
        <v>1.1317999999999999</v>
      </c>
      <c r="P66" s="112">
        <v>1.4754</v>
      </c>
      <c r="Q66" s="112">
        <v>1.4670000000000001</v>
      </c>
      <c r="R66" s="112">
        <v>1.4867999999999999</v>
      </c>
      <c r="S66" s="112">
        <v>1.4013</v>
      </c>
      <c r="T66" s="112">
        <v>1.2539</v>
      </c>
      <c r="U66" s="112" t="s">
        <v>82</v>
      </c>
    </row>
    <row r="67" spans="1:21" x14ac:dyDescent="0.3">
      <c r="A67" s="107" t="s">
        <v>48</v>
      </c>
      <c r="B67" s="107" t="s">
        <v>13</v>
      </c>
      <c r="C67" s="112">
        <v>0.80489999999999995</v>
      </c>
      <c r="D67" s="112">
        <v>0.82220000000000004</v>
      </c>
      <c r="E67" s="112">
        <v>0.79430000000000001</v>
      </c>
      <c r="F67" s="112">
        <v>0.78939999999999999</v>
      </c>
      <c r="G67" s="112">
        <v>0.75580000000000003</v>
      </c>
      <c r="H67" s="112">
        <v>0.72740000000000005</v>
      </c>
      <c r="I67" s="112">
        <v>0.72140000000000004</v>
      </c>
      <c r="J67" s="112">
        <v>0.68130000000000002</v>
      </c>
      <c r="K67" s="112">
        <v>0.73450000000000004</v>
      </c>
      <c r="L67" s="112">
        <v>1.06</v>
      </c>
      <c r="M67" s="112">
        <v>0.88949999999999996</v>
      </c>
      <c r="N67" s="112">
        <v>0.82040000000000002</v>
      </c>
      <c r="O67" s="112">
        <v>0.84989999999999999</v>
      </c>
      <c r="P67" s="112">
        <v>0.80520000000000003</v>
      </c>
      <c r="Q67" s="112">
        <v>0.85860000000000003</v>
      </c>
      <c r="R67" s="112">
        <v>0.8256</v>
      </c>
      <c r="S67" s="112">
        <v>0.95199999999999996</v>
      </c>
      <c r="T67" s="112">
        <v>0.89170000000000005</v>
      </c>
      <c r="U67" s="112" t="s">
        <v>82</v>
      </c>
    </row>
    <row r="68" spans="1:21" x14ac:dyDescent="0.3">
      <c r="A68" s="107" t="s">
        <v>49</v>
      </c>
      <c r="B68" s="107" t="s">
        <v>14</v>
      </c>
      <c r="C68" s="112">
        <v>0.628</v>
      </c>
      <c r="D68" s="112">
        <v>0.74509999999999998</v>
      </c>
      <c r="E68" s="112">
        <v>0.6603</v>
      </c>
      <c r="F68" s="112">
        <v>0.62260000000000004</v>
      </c>
      <c r="G68" s="112">
        <v>0.62090000000000001</v>
      </c>
      <c r="H68" s="112">
        <v>0.64639999999999997</v>
      </c>
      <c r="I68" s="112">
        <v>0.68940000000000001</v>
      </c>
      <c r="J68" s="112">
        <v>0.6472</v>
      </c>
      <c r="K68" s="112">
        <v>0.62519999999999998</v>
      </c>
      <c r="L68" s="112">
        <v>0.78990000000000005</v>
      </c>
      <c r="M68" s="112">
        <v>0.72870000000000001</v>
      </c>
      <c r="N68" s="112">
        <v>0.71230000000000004</v>
      </c>
      <c r="O68" s="112">
        <v>0.80610000000000004</v>
      </c>
      <c r="P68" s="112">
        <v>0.68920000000000003</v>
      </c>
      <c r="Q68" s="112">
        <v>0.7601</v>
      </c>
      <c r="R68" s="112">
        <v>0.77559999999999996</v>
      </c>
      <c r="S68" s="112">
        <v>0.76680000000000004</v>
      </c>
      <c r="T68" s="112">
        <v>0.71299999999999997</v>
      </c>
      <c r="U68" s="112" t="s">
        <v>82</v>
      </c>
    </row>
    <row r="69" spans="1:21" x14ac:dyDescent="0.3">
      <c r="A69" s="107" t="s">
        <v>50</v>
      </c>
      <c r="B69" s="107" t="s">
        <v>15</v>
      </c>
      <c r="C69" s="112">
        <v>2.7587999999999999</v>
      </c>
      <c r="D69" s="112">
        <v>3.0272000000000001</v>
      </c>
      <c r="E69" s="112">
        <v>2.9249000000000001</v>
      </c>
      <c r="F69" s="112">
        <v>2.8942000000000001</v>
      </c>
      <c r="G69" s="112">
        <v>2.8519000000000001</v>
      </c>
      <c r="H69" s="112">
        <v>2.9698000000000002</v>
      </c>
      <c r="I69" s="112">
        <v>2.8668999999999998</v>
      </c>
      <c r="J69" s="112">
        <v>3.1932</v>
      </c>
      <c r="K69" s="112">
        <v>3.605</v>
      </c>
      <c r="L69" s="112">
        <v>3.5373000000000001</v>
      </c>
      <c r="M69" s="112">
        <v>3.6774</v>
      </c>
      <c r="N69" s="112">
        <v>3.7848999999999999</v>
      </c>
      <c r="O69" s="112">
        <v>3.8050999999999999</v>
      </c>
      <c r="P69" s="112">
        <v>3.7646000000000002</v>
      </c>
      <c r="Q69" s="112">
        <v>3.7376999999999998</v>
      </c>
      <c r="R69" s="112">
        <v>3.3795000000000002</v>
      </c>
      <c r="S69" s="112">
        <v>3.3961999999999999</v>
      </c>
      <c r="T69" s="112">
        <v>3.4356</v>
      </c>
      <c r="U69" s="112" t="s">
        <v>82</v>
      </c>
    </row>
    <row r="70" spans="1:21" x14ac:dyDescent="0.3">
      <c r="A70" s="107" t="s">
        <v>51</v>
      </c>
      <c r="B70" s="107" t="s">
        <v>16</v>
      </c>
      <c r="C70" s="112">
        <v>0.67249999999999999</v>
      </c>
      <c r="D70" s="112">
        <v>0.61370000000000002</v>
      </c>
      <c r="E70" s="112">
        <v>0.66739999999999999</v>
      </c>
      <c r="F70" s="112">
        <v>0.68369999999999997</v>
      </c>
      <c r="G70" s="112">
        <v>0.60960000000000003</v>
      </c>
      <c r="H70" s="112">
        <v>0.55769999999999997</v>
      </c>
      <c r="I70" s="112">
        <v>0.69289999999999996</v>
      </c>
      <c r="J70" s="112">
        <v>0.87719999999999998</v>
      </c>
      <c r="K70" s="112">
        <v>0.78859999999999997</v>
      </c>
      <c r="L70" s="112">
        <v>0.91359999999999997</v>
      </c>
      <c r="M70" s="112">
        <v>1.0041</v>
      </c>
      <c r="N70" s="112">
        <v>1.0181</v>
      </c>
      <c r="O70" s="112">
        <v>1.1462000000000001</v>
      </c>
      <c r="P70" s="112">
        <v>1.0207999999999999</v>
      </c>
      <c r="Q70" s="112">
        <v>0.8266</v>
      </c>
      <c r="R70" s="112">
        <v>0.871</v>
      </c>
      <c r="S70" s="112">
        <v>0.93059999999999998</v>
      </c>
      <c r="T70" s="112">
        <v>0.89659999999999995</v>
      </c>
      <c r="U70" s="112" t="s">
        <v>82</v>
      </c>
    </row>
    <row r="71" spans="1:21" x14ac:dyDescent="0.3">
      <c r="A71" s="107" t="s">
        <v>52</v>
      </c>
      <c r="B71" s="107" t="s">
        <v>17</v>
      </c>
      <c r="C71" s="112">
        <v>1.4769000000000001</v>
      </c>
      <c r="D71" s="112">
        <v>1.5417000000000001</v>
      </c>
      <c r="E71" s="112">
        <v>1.6534</v>
      </c>
      <c r="F71" s="112">
        <v>1.4251</v>
      </c>
      <c r="G71" s="112">
        <v>1.4131</v>
      </c>
      <c r="H71" s="112">
        <v>1.6811</v>
      </c>
      <c r="I71" s="112">
        <v>1.4054</v>
      </c>
      <c r="J71" s="112">
        <v>1.7741</v>
      </c>
      <c r="K71" s="112">
        <v>2.0644999999999998</v>
      </c>
      <c r="L71" s="112">
        <v>1.8935</v>
      </c>
      <c r="M71" s="112">
        <v>2.2827999999999999</v>
      </c>
      <c r="N71" s="112">
        <v>1.7628999999999999</v>
      </c>
      <c r="O71" s="112">
        <v>1.58</v>
      </c>
      <c r="P71" s="112">
        <v>1.8885000000000001</v>
      </c>
      <c r="Q71" s="112">
        <v>1.5053000000000001</v>
      </c>
      <c r="R71" s="112">
        <v>1.4158999999999999</v>
      </c>
      <c r="S71" s="112">
        <v>1.4577</v>
      </c>
      <c r="T71" s="112">
        <v>1.7602</v>
      </c>
      <c r="U71" s="112" t="s">
        <v>82</v>
      </c>
    </row>
    <row r="72" spans="1:21" x14ac:dyDescent="0.3">
      <c r="A72" s="107" t="s">
        <v>53</v>
      </c>
      <c r="B72" s="107" t="s">
        <v>18</v>
      </c>
      <c r="C72" s="112">
        <v>2.7991000000000001</v>
      </c>
      <c r="D72" s="112">
        <v>2.9001000000000001</v>
      </c>
      <c r="E72" s="112">
        <v>3.2214</v>
      </c>
      <c r="F72" s="112">
        <v>3.2844000000000002</v>
      </c>
      <c r="G72" s="112">
        <v>3.1737000000000002</v>
      </c>
      <c r="H72" s="112">
        <v>3.3022999999999998</v>
      </c>
      <c r="I72" s="112">
        <v>3.3649</v>
      </c>
      <c r="J72" s="112">
        <v>3.3313000000000001</v>
      </c>
      <c r="K72" s="112">
        <v>3.2097000000000002</v>
      </c>
      <c r="L72" s="112">
        <v>3.3007</v>
      </c>
      <c r="M72" s="112">
        <v>3.3502000000000001</v>
      </c>
      <c r="N72" s="112">
        <v>3.4748000000000001</v>
      </c>
      <c r="O72" s="112">
        <v>3.5975999999999999</v>
      </c>
      <c r="P72" s="112">
        <v>3.7829000000000002</v>
      </c>
      <c r="Q72" s="112">
        <v>3.7320000000000002</v>
      </c>
      <c r="R72" s="112">
        <v>3.5449000000000002</v>
      </c>
      <c r="S72" s="112">
        <v>4.0340999999999996</v>
      </c>
      <c r="T72" s="112">
        <v>4.375</v>
      </c>
      <c r="U72" s="112" t="s">
        <v>82</v>
      </c>
    </row>
    <row r="73" spans="1:21" x14ac:dyDescent="0.3">
      <c r="A73" s="107" t="s">
        <v>54</v>
      </c>
      <c r="B73" s="107" t="s">
        <v>19</v>
      </c>
      <c r="C73" s="112">
        <v>1.5674999999999999</v>
      </c>
      <c r="D73" s="112">
        <v>1.6289</v>
      </c>
      <c r="E73" s="112">
        <v>1.5373000000000001</v>
      </c>
      <c r="F73" s="112">
        <v>1.6404000000000001</v>
      </c>
      <c r="G73" s="112">
        <v>1.6052999999999999</v>
      </c>
      <c r="H73" s="112">
        <v>1.6034999999999999</v>
      </c>
      <c r="I73" s="112">
        <v>1.6312</v>
      </c>
      <c r="J73" s="112">
        <v>1.6775</v>
      </c>
      <c r="K73" s="112">
        <v>1.7842</v>
      </c>
      <c r="L73" s="112">
        <v>1.8399000000000001</v>
      </c>
      <c r="M73" s="112">
        <v>1.8422000000000001</v>
      </c>
      <c r="N73" s="112">
        <v>1.7881</v>
      </c>
      <c r="O73" s="112">
        <v>1.8884000000000001</v>
      </c>
      <c r="P73" s="112">
        <v>1.9225000000000001</v>
      </c>
      <c r="Q73" s="112">
        <v>1.9458</v>
      </c>
      <c r="R73" s="112">
        <v>1.9821</v>
      </c>
      <c r="S73" s="112">
        <v>1.9222999999999999</v>
      </c>
      <c r="T73" s="112">
        <v>1.7918000000000001</v>
      </c>
      <c r="U73" s="112" t="s">
        <v>82</v>
      </c>
    </row>
    <row r="74" spans="1:21" x14ac:dyDescent="0.3">
      <c r="A74" s="107" t="s">
        <v>70</v>
      </c>
      <c r="B74" s="107" t="s">
        <v>20</v>
      </c>
      <c r="C74" s="112">
        <v>0.45660000000000001</v>
      </c>
      <c r="D74" s="112">
        <v>0.48080000000000001</v>
      </c>
      <c r="E74" s="112">
        <v>0.5141</v>
      </c>
      <c r="F74" s="112">
        <v>0.51680000000000004</v>
      </c>
      <c r="G74" s="112">
        <v>0.51</v>
      </c>
      <c r="H74" s="112">
        <v>0.51970000000000005</v>
      </c>
      <c r="I74" s="112">
        <v>0.54059999999999997</v>
      </c>
      <c r="J74" s="112">
        <v>0.51819999999999999</v>
      </c>
      <c r="K74" s="112">
        <v>0.52769999999999995</v>
      </c>
      <c r="L74" s="112">
        <v>0.56510000000000005</v>
      </c>
      <c r="M74" s="112">
        <v>0.56110000000000004</v>
      </c>
      <c r="N74" s="112">
        <v>0.47620000000000001</v>
      </c>
      <c r="O74" s="112">
        <v>0.55520000000000003</v>
      </c>
      <c r="P74" s="112">
        <v>0.5958</v>
      </c>
      <c r="Q74" s="112">
        <v>0.61799999999999999</v>
      </c>
      <c r="R74" s="112">
        <v>0.65300000000000002</v>
      </c>
      <c r="S74" s="112">
        <v>0.64419999999999999</v>
      </c>
      <c r="T74" s="112">
        <v>0.63680000000000003</v>
      </c>
      <c r="U74" s="112" t="s">
        <v>82</v>
      </c>
    </row>
    <row r="75" spans="1:21" x14ac:dyDescent="0.3">
      <c r="A75" s="107" t="s">
        <v>55</v>
      </c>
      <c r="B75" s="107" t="s">
        <v>21</v>
      </c>
      <c r="C75" s="112">
        <v>0.83320000000000005</v>
      </c>
      <c r="D75" s="112">
        <v>0.80810000000000004</v>
      </c>
      <c r="E75" s="112">
        <v>0.83950000000000002</v>
      </c>
      <c r="F75" s="112">
        <v>0.94069999999999998</v>
      </c>
      <c r="G75" s="112">
        <v>0.87960000000000005</v>
      </c>
      <c r="H75" s="112">
        <v>0.89029999999999998</v>
      </c>
      <c r="I75" s="112">
        <v>0.8236</v>
      </c>
      <c r="J75" s="112">
        <v>0.81279999999999997</v>
      </c>
      <c r="K75" s="112">
        <v>0.7772</v>
      </c>
      <c r="L75" s="112">
        <v>0.83689999999999998</v>
      </c>
      <c r="M75" s="112">
        <v>0.91620000000000001</v>
      </c>
      <c r="N75" s="112">
        <v>0.96940000000000004</v>
      </c>
      <c r="O75" s="112">
        <v>1.0135000000000001</v>
      </c>
      <c r="P75" s="112">
        <v>1.1488</v>
      </c>
      <c r="Q75" s="112">
        <v>1.0954999999999999</v>
      </c>
      <c r="R75" s="112">
        <v>1.1049</v>
      </c>
      <c r="S75" s="112">
        <v>1.1380999999999999</v>
      </c>
      <c r="T75" s="112">
        <v>1.1019000000000001</v>
      </c>
      <c r="U75" s="112" t="s">
        <v>82</v>
      </c>
    </row>
    <row r="76" spans="1:21" x14ac:dyDescent="0.3">
      <c r="A76" s="107" t="s">
        <v>56</v>
      </c>
      <c r="B76" s="107" t="s">
        <v>22</v>
      </c>
      <c r="C76" s="112">
        <v>0.47860000000000003</v>
      </c>
      <c r="D76" s="112">
        <v>0.31819999999999998</v>
      </c>
      <c r="E76" s="112">
        <v>0.34920000000000001</v>
      </c>
      <c r="F76" s="112">
        <v>0.33850000000000002</v>
      </c>
      <c r="G76" s="112">
        <v>0.34320000000000001</v>
      </c>
      <c r="H76" s="112">
        <v>0.32669999999999999</v>
      </c>
      <c r="I76" s="112">
        <v>0.32800000000000001</v>
      </c>
      <c r="J76" s="112">
        <v>0.29480000000000001</v>
      </c>
      <c r="K76" s="112">
        <v>0.30270000000000002</v>
      </c>
      <c r="L76" s="112">
        <v>0.36799999999999999</v>
      </c>
      <c r="M76" s="112">
        <v>0.45369999999999999</v>
      </c>
      <c r="N76" s="112">
        <v>0.33339999999999997</v>
      </c>
      <c r="O76" s="112">
        <v>0.36149999999999999</v>
      </c>
      <c r="P76" s="112">
        <v>0.3755</v>
      </c>
      <c r="Q76" s="112">
        <v>0.3735</v>
      </c>
      <c r="R76" s="112">
        <v>0.32550000000000001</v>
      </c>
      <c r="S76" s="112">
        <v>0.3372</v>
      </c>
      <c r="T76" s="112">
        <v>0.3921</v>
      </c>
      <c r="U76" s="112" t="s">
        <v>82</v>
      </c>
    </row>
    <row r="77" spans="1:21" x14ac:dyDescent="0.3">
      <c r="A77" s="107" t="s">
        <v>57</v>
      </c>
      <c r="B77" s="107" t="s">
        <v>23</v>
      </c>
      <c r="C77" s="112">
        <v>0.81589999999999996</v>
      </c>
      <c r="D77" s="112">
        <v>0.85450000000000004</v>
      </c>
      <c r="E77" s="112">
        <v>0.85519999999999996</v>
      </c>
      <c r="F77" s="112">
        <v>0.81299999999999994</v>
      </c>
      <c r="G77" s="112">
        <v>0.83930000000000005</v>
      </c>
      <c r="H77" s="112">
        <v>0.90039999999999998</v>
      </c>
      <c r="I77" s="112">
        <v>0.8155</v>
      </c>
      <c r="J77" s="112">
        <v>0.78769999999999996</v>
      </c>
      <c r="K77" s="112">
        <v>0.92479999999999996</v>
      </c>
      <c r="L77" s="112">
        <v>1.0317000000000001</v>
      </c>
      <c r="M77" s="112">
        <v>1.1051</v>
      </c>
      <c r="N77" s="112">
        <v>1.2352000000000001</v>
      </c>
      <c r="O77" s="112">
        <v>1.3843000000000001</v>
      </c>
      <c r="P77" s="112">
        <v>1.3956</v>
      </c>
      <c r="Q77" s="112">
        <v>1.3358000000000001</v>
      </c>
      <c r="R77" s="112">
        <v>1.3469</v>
      </c>
      <c r="S77" s="112">
        <v>1.4382999999999999</v>
      </c>
      <c r="T77" s="112">
        <v>1.4761</v>
      </c>
      <c r="U77" s="112" t="s">
        <v>82</v>
      </c>
    </row>
    <row r="78" spans="1:21" x14ac:dyDescent="0.3">
      <c r="A78" s="107" t="s">
        <v>71</v>
      </c>
      <c r="B78" s="107" t="s">
        <v>24</v>
      </c>
      <c r="C78" s="112">
        <v>0.77190000000000003</v>
      </c>
      <c r="D78" s="112">
        <v>0.74719999999999998</v>
      </c>
      <c r="E78" s="112">
        <v>0.74829999999999997</v>
      </c>
      <c r="F78" s="112">
        <v>0.80859999999999999</v>
      </c>
      <c r="G78" s="112">
        <v>0.73040000000000005</v>
      </c>
      <c r="H78" s="112">
        <v>0.71460000000000001</v>
      </c>
      <c r="I78" s="112">
        <v>0.78220000000000001</v>
      </c>
      <c r="J78" s="112">
        <v>0.85440000000000005</v>
      </c>
      <c r="K78" s="112">
        <v>0.8196</v>
      </c>
      <c r="L78" s="112">
        <v>0.87949999999999995</v>
      </c>
      <c r="M78" s="112">
        <v>0.94020000000000004</v>
      </c>
      <c r="N78" s="112">
        <v>0.95660000000000001</v>
      </c>
      <c r="O78" s="112">
        <v>1.0966</v>
      </c>
      <c r="P78" s="112">
        <v>1.1649</v>
      </c>
      <c r="Q78" s="112">
        <v>1.0821000000000001</v>
      </c>
      <c r="R78" s="112">
        <v>1.1183000000000001</v>
      </c>
      <c r="S78" s="112">
        <v>1.0911999999999999</v>
      </c>
      <c r="T78" s="112">
        <v>1.1491</v>
      </c>
      <c r="U78" s="112" t="s">
        <v>82</v>
      </c>
    </row>
    <row r="79" spans="1:21" x14ac:dyDescent="0.3">
      <c r="A79" s="107" t="s">
        <v>58</v>
      </c>
      <c r="B79" s="107" t="s">
        <v>25</v>
      </c>
      <c r="C79" s="112">
        <v>0.90549999999999997</v>
      </c>
      <c r="D79" s="112">
        <v>0.90990000000000004</v>
      </c>
      <c r="E79" s="112">
        <v>0.92310000000000003</v>
      </c>
      <c r="F79" s="112">
        <v>0.89929999999999999</v>
      </c>
      <c r="G79" s="112">
        <v>0.92500000000000004</v>
      </c>
      <c r="H79" s="112">
        <v>0.93400000000000005</v>
      </c>
      <c r="I79" s="112">
        <v>0.92949999999999999</v>
      </c>
      <c r="J79" s="112">
        <v>0.95940000000000003</v>
      </c>
      <c r="K79" s="112">
        <v>0.95450000000000002</v>
      </c>
      <c r="L79" s="112">
        <v>1.0624</v>
      </c>
      <c r="M79" s="112">
        <v>1.0144</v>
      </c>
      <c r="N79" s="112">
        <v>1.0282</v>
      </c>
      <c r="O79" s="112">
        <v>1.0562</v>
      </c>
      <c r="P79" s="112">
        <v>0.92420000000000002</v>
      </c>
      <c r="Q79" s="112">
        <v>1.101</v>
      </c>
      <c r="R79" s="112">
        <v>1.1208</v>
      </c>
      <c r="S79" s="112">
        <v>1.1127</v>
      </c>
      <c r="T79" s="112">
        <v>1.0881000000000001</v>
      </c>
      <c r="U79" s="112" t="s">
        <v>82</v>
      </c>
    </row>
    <row r="80" spans="1:21" x14ac:dyDescent="0.3">
      <c r="A80" s="107" t="s">
        <v>59</v>
      </c>
      <c r="B80" s="107" t="s">
        <v>26</v>
      </c>
      <c r="C80" s="112">
        <v>1.6696</v>
      </c>
      <c r="D80" s="112">
        <v>1.7238</v>
      </c>
      <c r="E80" s="112">
        <v>1.7275</v>
      </c>
      <c r="F80" s="112">
        <v>1.7517</v>
      </c>
      <c r="G80" s="112">
        <v>1.7704</v>
      </c>
      <c r="H80" s="112">
        <v>1.6778999999999999</v>
      </c>
      <c r="I80" s="112">
        <v>1.8747</v>
      </c>
      <c r="J80" s="112">
        <v>1.7656000000000001</v>
      </c>
      <c r="K80" s="112">
        <v>1.7559</v>
      </c>
      <c r="L80" s="112">
        <v>1.9116</v>
      </c>
      <c r="M80" s="112">
        <v>1.7855000000000001</v>
      </c>
      <c r="N80" s="112">
        <v>1.7392000000000001</v>
      </c>
      <c r="O80" s="112">
        <v>1.7403</v>
      </c>
      <c r="P80" s="112">
        <v>1.7111000000000001</v>
      </c>
      <c r="Q80" s="112">
        <v>1.7175</v>
      </c>
      <c r="R80" s="112">
        <v>1.8118000000000001</v>
      </c>
      <c r="S80" s="112">
        <v>1.8132999999999999</v>
      </c>
      <c r="T80" s="112">
        <v>1.7798</v>
      </c>
      <c r="U80" s="112" t="s">
        <v>82</v>
      </c>
    </row>
    <row r="81" spans="1:21" x14ac:dyDescent="0.3">
      <c r="A81" s="107" t="s">
        <v>60</v>
      </c>
      <c r="B81" s="107" t="s">
        <v>27</v>
      </c>
      <c r="C81" s="112">
        <v>2.1339000000000001</v>
      </c>
      <c r="D81" s="112">
        <v>2.1815000000000002</v>
      </c>
      <c r="E81" s="112">
        <v>2.302</v>
      </c>
      <c r="F81" s="112">
        <v>2.3754</v>
      </c>
      <c r="G81" s="112">
        <v>2.3376000000000001</v>
      </c>
      <c r="H81" s="112">
        <v>2.4746999999999999</v>
      </c>
      <c r="I81" s="112">
        <v>2.5672000000000001</v>
      </c>
      <c r="J81" s="112">
        <v>2.6520999999999999</v>
      </c>
      <c r="K81" s="112">
        <v>2.8151999999999999</v>
      </c>
      <c r="L81" s="112">
        <v>3.0752999999999999</v>
      </c>
      <c r="M81" s="112">
        <v>3.2162999999999999</v>
      </c>
      <c r="N81" s="112">
        <v>3.2366000000000001</v>
      </c>
      <c r="O81" s="112">
        <v>3.3936999999999999</v>
      </c>
      <c r="P81" s="112">
        <v>3.4195000000000002</v>
      </c>
      <c r="Q81" s="112">
        <v>3.3978000000000002</v>
      </c>
      <c r="R81" s="112">
        <v>3.5124</v>
      </c>
      <c r="S81" s="112">
        <v>3.6513</v>
      </c>
      <c r="T81" s="112">
        <v>3.6934999999999998</v>
      </c>
      <c r="U81" s="112" t="s">
        <v>82</v>
      </c>
    </row>
    <row r="82" spans="1:21" x14ac:dyDescent="0.3">
      <c r="A82" s="107" t="s">
        <v>77</v>
      </c>
      <c r="B82" s="107" t="s">
        <v>86</v>
      </c>
      <c r="C82" s="112" t="s">
        <v>82</v>
      </c>
      <c r="D82" s="112" t="s">
        <v>82</v>
      </c>
      <c r="E82" s="112" t="s">
        <v>82</v>
      </c>
      <c r="F82" s="112" t="s">
        <v>82</v>
      </c>
      <c r="G82" s="112" t="s">
        <v>82</v>
      </c>
      <c r="H82" s="112" t="s">
        <v>82</v>
      </c>
      <c r="I82" s="112">
        <v>2.8841999999999999</v>
      </c>
      <c r="J82" s="112">
        <v>2.9767999999999999</v>
      </c>
      <c r="K82" s="112">
        <v>2.5270999999999999</v>
      </c>
      <c r="L82" s="112">
        <v>2.6852999999999998</v>
      </c>
      <c r="M82" s="112">
        <v>2.5541</v>
      </c>
      <c r="N82" s="112">
        <v>2.5259999999999998</v>
      </c>
      <c r="O82" s="112">
        <v>2.4462000000000002</v>
      </c>
      <c r="P82" s="112">
        <v>2.4658000000000002</v>
      </c>
      <c r="Q82" s="112">
        <v>2.5811000000000002</v>
      </c>
      <c r="R82" s="112">
        <v>2.2700999999999998</v>
      </c>
      <c r="S82" s="112">
        <v>2.3065000000000002</v>
      </c>
      <c r="T82" s="112">
        <v>2.5497000000000001</v>
      </c>
      <c r="U82" s="112" t="s">
        <v>82</v>
      </c>
    </row>
    <row r="83" spans="1:21" x14ac:dyDescent="0.3">
      <c r="A83" s="107" t="s">
        <v>78</v>
      </c>
      <c r="B83" s="107" t="s">
        <v>87</v>
      </c>
      <c r="C83" s="112">
        <v>4.0552999999999999</v>
      </c>
      <c r="D83" s="112">
        <v>4.1063999999999998</v>
      </c>
      <c r="E83" s="112">
        <v>4.1980000000000004</v>
      </c>
      <c r="F83" s="112">
        <v>4.3102</v>
      </c>
      <c r="G83" s="112">
        <v>4.1906999999999996</v>
      </c>
      <c r="H83" s="112">
        <v>4.2645</v>
      </c>
      <c r="I83" s="112">
        <v>4.3296000000000001</v>
      </c>
      <c r="J83" s="112">
        <v>4.5739000000000001</v>
      </c>
      <c r="K83" s="112">
        <v>4.5922999999999998</v>
      </c>
      <c r="L83" s="112">
        <v>4.484</v>
      </c>
      <c r="M83" s="112">
        <v>4.4904000000000002</v>
      </c>
      <c r="N83" s="112">
        <v>4.47</v>
      </c>
      <c r="O83" s="112">
        <v>4.6417000000000002</v>
      </c>
      <c r="P83" s="112">
        <v>4.5846999999999998</v>
      </c>
      <c r="Q83" s="112">
        <v>4.6473000000000004</v>
      </c>
      <c r="R83" s="112">
        <v>4.9641000000000002</v>
      </c>
      <c r="S83" s="112">
        <v>4.9646999999999997</v>
      </c>
      <c r="T83" s="112">
        <v>5.1054000000000004</v>
      </c>
      <c r="U83" s="112" t="s">
        <v>82</v>
      </c>
    </row>
    <row r="84" spans="1:21" x14ac:dyDescent="0.3">
      <c r="A84" s="107" t="s">
        <v>79</v>
      </c>
      <c r="B84" s="107" t="s">
        <v>183</v>
      </c>
      <c r="C84" s="112" t="s">
        <v>82</v>
      </c>
      <c r="D84" s="112" t="s">
        <v>82</v>
      </c>
      <c r="E84" s="112" t="s">
        <v>82</v>
      </c>
      <c r="F84" s="112" t="s">
        <v>82</v>
      </c>
      <c r="G84" s="112" t="s">
        <v>82</v>
      </c>
      <c r="H84" s="112" t="s">
        <v>82</v>
      </c>
      <c r="I84" s="112" t="s">
        <v>82</v>
      </c>
      <c r="J84" s="112" t="s">
        <v>82</v>
      </c>
      <c r="K84" s="112" t="s">
        <v>82</v>
      </c>
      <c r="L84" s="112" t="s">
        <v>82</v>
      </c>
      <c r="M84" s="112">
        <v>0.38490000000000002</v>
      </c>
      <c r="N84" s="112">
        <v>0.35799999999999998</v>
      </c>
      <c r="O84" s="112">
        <v>0.37159999999999999</v>
      </c>
      <c r="P84" s="112">
        <v>0.3921</v>
      </c>
      <c r="Q84" s="112">
        <v>0.40250000000000002</v>
      </c>
      <c r="R84" s="112">
        <v>0.41699999999999998</v>
      </c>
      <c r="S84" s="112">
        <v>0.43880000000000002</v>
      </c>
      <c r="T84" s="112">
        <v>0.45050000000000001</v>
      </c>
      <c r="U84" s="112" t="s">
        <v>82</v>
      </c>
    </row>
    <row r="85" spans="1:21" x14ac:dyDescent="0.3">
      <c r="A85" s="107" t="s">
        <v>97</v>
      </c>
      <c r="B85" s="107" t="s">
        <v>96</v>
      </c>
      <c r="C85" s="112" t="s">
        <v>82</v>
      </c>
      <c r="D85" s="112" t="s">
        <v>82</v>
      </c>
      <c r="E85" s="112" t="s">
        <v>82</v>
      </c>
      <c r="F85" s="112" t="s">
        <v>82</v>
      </c>
      <c r="G85" s="112" t="s">
        <v>82</v>
      </c>
      <c r="H85" s="112" t="s">
        <v>82</v>
      </c>
      <c r="I85" s="112" t="s">
        <v>82</v>
      </c>
      <c r="J85" s="112" t="s">
        <v>82</v>
      </c>
      <c r="K85" s="112" t="s">
        <v>82</v>
      </c>
      <c r="L85" s="112" t="s">
        <v>82</v>
      </c>
      <c r="M85" s="112">
        <v>0.44019999999999998</v>
      </c>
      <c r="N85" s="112">
        <v>0.44419999999999998</v>
      </c>
      <c r="O85" s="112">
        <v>0.44650000000000001</v>
      </c>
      <c r="P85" s="112">
        <v>0.40989999999999999</v>
      </c>
      <c r="Q85" s="112">
        <v>0.42399999999999999</v>
      </c>
      <c r="R85" s="112">
        <v>0.37630000000000002</v>
      </c>
      <c r="S85" s="112">
        <v>0.35560000000000003</v>
      </c>
      <c r="T85" s="112" t="s">
        <v>82</v>
      </c>
      <c r="U85" s="112" t="s">
        <v>82</v>
      </c>
    </row>
    <row r="86" spans="1:21" x14ac:dyDescent="0.3">
      <c r="A86" s="107" t="s">
        <v>80</v>
      </c>
      <c r="B86" s="107" t="s">
        <v>88</v>
      </c>
      <c r="C86" s="112" t="s">
        <v>82</v>
      </c>
      <c r="D86" s="112">
        <v>0.2082</v>
      </c>
      <c r="E86" s="112">
        <v>0.20949999999999999</v>
      </c>
      <c r="F86" s="112">
        <v>0.23369999999999999</v>
      </c>
      <c r="G86" s="112">
        <v>0.22720000000000001</v>
      </c>
      <c r="H86" s="112">
        <v>0.2475</v>
      </c>
      <c r="I86" s="112">
        <v>0.25390000000000001</v>
      </c>
      <c r="J86" s="112">
        <v>0.28439999999999999</v>
      </c>
      <c r="K86" s="112">
        <v>0.28129999999999999</v>
      </c>
      <c r="L86" s="112">
        <v>0.30009999999999998</v>
      </c>
      <c r="M86" s="112">
        <v>0.2848</v>
      </c>
      <c r="N86" s="112">
        <v>0.2883</v>
      </c>
      <c r="O86" s="112">
        <v>0.31669999999999998</v>
      </c>
      <c r="P86" s="112">
        <v>0.30070000000000002</v>
      </c>
      <c r="Q86" s="112">
        <v>0.31369999999999998</v>
      </c>
      <c r="R86" s="112">
        <v>0.30030000000000001</v>
      </c>
      <c r="S86" s="112">
        <v>0.2848</v>
      </c>
      <c r="T86" s="112">
        <v>0.30869999999999997</v>
      </c>
      <c r="U86" s="112" t="s">
        <v>82</v>
      </c>
    </row>
    <row r="87" spans="1:21" x14ac:dyDescent="0.3">
      <c r="A87" s="107" t="s">
        <v>81</v>
      </c>
      <c r="B87" s="107" t="s">
        <v>89</v>
      </c>
      <c r="C87" s="112">
        <v>0.62229999999999996</v>
      </c>
      <c r="D87" s="112">
        <v>0.70140000000000002</v>
      </c>
      <c r="E87" s="112">
        <v>0.72360000000000002</v>
      </c>
      <c r="F87" s="112">
        <v>0.73519999999999996</v>
      </c>
      <c r="G87" s="112">
        <v>0.77</v>
      </c>
      <c r="H87" s="112">
        <v>0.71089999999999998</v>
      </c>
      <c r="I87" s="112">
        <v>0.66620000000000001</v>
      </c>
      <c r="J87" s="112">
        <v>0.68559999999999999</v>
      </c>
      <c r="K87" s="112">
        <v>0.69630000000000003</v>
      </c>
      <c r="L87" s="112">
        <v>0.68069999999999997</v>
      </c>
      <c r="M87" s="112">
        <v>0.61570000000000003</v>
      </c>
      <c r="N87" s="112">
        <v>0.64680000000000004</v>
      </c>
      <c r="O87" s="112">
        <v>0.75870000000000004</v>
      </c>
      <c r="P87" s="112">
        <v>0.82069999999999999</v>
      </c>
      <c r="Q87" s="112">
        <v>0.82820000000000005</v>
      </c>
      <c r="R87" s="112">
        <v>0.81589999999999996</v>
      </c>
      <c r="S87" s="112">
        <v>0.82630000000000003</v>
      </c>
      <c r="T87" s="112" t="s">
        <v>82</v>
      </c>
      <c r="U87" s="112" t="s">
        <v>82</v>
      </c>
    </row>
    <row r="88" spans="1:21" x14ac:dyDescent="0.3">
      <c r="A88" s="107" t="s">
        <v>95</v>
      </c>
      <c r="B88" s="107" t="s">
        <v>94</v>
      </c>
      <c r="C88" s="112" t="s">
        <v>82</v>
      </c>
      <c r="D88" s="112" t="s">
        <v>82</v>
      </c>
      <c r="E88" s="112" t="s">
        <v>82</v>
      </c>
      <c r="F88" s="112" t="s">
        <v>82</v>
      </c>
      <c r="G88" s="112" t="s">
        <v>82</v>
      </c>
      <c r="H88" s="112" t="s">
        <v>82</v>
      </c>
      <c r="I88" s="112" t="s">
        <v>82</v>
      </c>
      <c r="J88" s="112" t="s">
        <v>82</v>
      </c>
      <c r="K88" s="112" t="s">
        <v>82</v>
      </c>
      <c r="L88" s="112" t="s">
        <v>82</v>
      </c>
      <c r="M88" s="112" t="s">
        <v>82</v>
      </c>
      <c r="N88" s="112" t="s">
        <v>82</v>
      </c>
      <c r="O88" s="112" t="s">
        <v>82</v>
      </c>
      <c r="P88" s="112" t="s">
        <v>82</v>
      </c>
      <c r="Q88" s="112" t="s">
        <v>82</v>
      </c>
      <c r="R88" s="112">
        <v>0.39069999999999999</v>
      </c>
      <c r="S88" s="112" t="s">
        <v>82</v>
      </c>
      <c r="T88" s="112" t="s">
        <v>82</v>
      </c>
      <c r="U88" s="112" t="s">
        <v>82</v>
      </c>
    </row>
    <row r="89" spans="1:21" x14ac:dyDescent="0.3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</row>
    <row r="90" spans="1:21" x14ac:dyDescent="0.3">
      <c r="A90" s="105" t="s">
        <v>93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</row>
    <row r="91" spans="1:21" x14ac:dyDescent="0.3">
      <c r="A91" s="105" t="s">
        <v>82</v>
      </c>
      <c r="B91" s="105" t="s">
        <v>92</v>
      </c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</row>
    <row r="92" spans="1:21" x14ac:dyDescent="0.3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</row>
    <row r="93" spans="1:21" x14ac:dyDescent="0.3">
      <c r="A93" s="105" t="s">
        <v>126</v>
      </c>
      <c r="B93" s="105" t="s">
        <v>150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</row>
    <row r="94" spans="1:21" x14ac:dyDescent="0.3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</row>
    <row r="95" spans="1:21" x14ac:dyDescent="0.3">
      <c r="A95" s="107" t="s">
        <v>120</v>
      </c>
      <c r="B95" s="107" t="s">
        <v>119</v>
      </c>
      <c r="C95" s="107" t="s">
        <v>118</v>
      </c>
      <c r="D95" s="107" t="s">
        <v>117</v>
      </c>
      <c r="E95" s="107" t="s">
        <v>116</v>
      </c>
      <c r="F95" s="107" t="s">
        <v>115</v>
      </c>
      <c r="G95" s="107" t="s">
        <v>114</v>
      </c>
      <c r="H95" s="107" t="s">
        <v>113</v>
      </c>
      <c r="I95" s="107" t="s">
        <v>112</v>
      </c>
      <c r="J95" s="107" t="s">
        <v>111</v>
      </c>
      <c r="K95" s="107" t="s">
        <v>110</v>
      </c>
      <c r="L95" s="107" t="s">
        <v>109</v>
      </c>
      <c r="M95" s="107" t="s">
        <v>108</v>
      </c>
      <c r="N95" s="107" t="s">
        <v>107</v>
      </c>
      <c r="O95" s="107" t="s">
        <v>106</v>
      </c>
      <c r="P95" s="107" t="s">
        <v>105</v>
      </c>
      <c r="Q95" s="107" t="s">
        <v>104</v>
      </c>
      <c r="R95" s="107" t="s">
        <v>103</v>
      </c>
      <c r="S95" s="107" t="s">
        <v>102</v>
      </c>
      <c r="T95" s="115" t="s">
        <v>101</v>
      </c>
      <c r="U95" s="115">
        <v>2018</v>
      </c>
    </row>
    <row r="96" spans="1:21" x14ac:dyDescent="0.3">
      <c r="A96" s="107" t="s">
        <v>67</v>
      </c>
      <c r="B96" s="107" t="s">
        <v>99</v>
      </c>
      <c r="C96" s="112">
        <v>1.2767999999999999</v>
      </c>
      <c r="D96" s="112">
        <v>1.3229</v>
      </c>
      <c r="E96" s="112">
        <v>1.3893</v>
      </c>
      <c r="F96" s="112">
        <v>1.4160999999999999</v>
      </c>
      <c r="G96" s="112">
        <v>1.4155</v>
      </c>
      <c r="H96" s="112">
        <v>1.4661</v>
      </c>
      <c r="I96" s="112">
        <v>1.5222</v>
      </c>
      <c r="J96" s="112">
        <v>1.5649</v>
      </c>
      <c r="K96" s="112">
        <v>1.6049</v>
      </c>
      <c r="L96" s="112">
        <v>1.7179</v>
      </c>
      <c r="M96" s="112">
        <v>1.8473999999999999</v>
      </c>
      <c r="N96" s="112">
        <v>1.8146</v>
      </c>
      <c r="O96" s="112">
        <v>2.0009999999999999</v>
      </c>
      <c r="P96" s="112">
        <v>2.0596999999999999</v>
      </c>
      <c r="Q96" s="112">
        <v>2.1013000000000002</v>
      </c>
      <c r="R96" s="112">
        <v>2.2097000000000002</v>
      </c>
      <c r="S96" s="112">
        <v>2.2370999999999999</v>
      </c>
      <c r="T96" s="112">
        <v>2.2502</v>
      </c>
      <c r="U96" s="112" t="s">
        <v>82</v>
      </c>
    </row>
    <row r="97" spans="1:21" x14ac:dyDescent="0.3">
      <c r="A97" s="107" t="s">
        <v>35</v>
      </c>
      <c r="B97" s="107" t="s">
        <v>2</v>
      </c>
      <c r="C97" s="112">
        <v>1.6428</v>
      </c>
      <c r="D97" s="112">
        <v>1.6532</v>
      </c>
      <c r="E97" s="112">
        <v>1.7615000000000001</v>
      </c>
      <c r="F97" s="112">
        <v>1.8268</v>
      </c>
      <c r="G97" s="112">
        <v>1.8509</v>
      </c>
      <c r="H97" s="112">
        <v>1.9076</v>
      </c>
      <c r="I97" s="112">
        <v>1.7504999999999999</v>
      </c>
      <c r="J97" s="112">
        <v>1.7983</v>
      </c>
      <c r="K97" s="112">
        <v>1.7890999999999999</v>
      </c>
      <c r="L97" s="112">
        <v>1.9188000000000001</v>
      </c>
      <c r="M97" s="112">
        <v>2.0331000000000001</v>
      </c>
      <c r="N97" s="112">
        <v>1.9706999999999999</v>
      </c>
      <c r="O97" s="112">
        <v>2.2797999999999998</v>
      </c>
      <c r="P97" s="112">
        <v>2.3605999999999998</v>
      </c>
      <c r="Q97" s="112">
        <v>2.5028999999999999</v>
      </c>
      <c r="R97" s="112">
        <v>2.6495000000000002</v>
      </c>
      <c r="S97" s="112">
        <v>2.6722999999999999</v>
      </c>
      <c r="T97" s="112">
        <v>2.5815999999999999</v>
      </c>
      <c r="U97" s="112" t="s">
        <v>82</v>
      </c>
    </row>
    <row r="98" spans="1:21" x14ac:dyDescent="0.3">
      <c r="A98" s="107" t="s">
        <v>36</v>
      </c>
      <c r="B98" s="107" t="s">
        <v>3</v>
      </c>
      <c r="C98" s="112">
        <v>0.45240000000000002</v>
      </c>
      <c r="D98" s="112">
        <v>0.4456</v>
      </c>
      <c r="E98" s="112">
        <v>0.47260000000000002</v>
      </c>
      <c r="F98" s="112">
        <v>0.4945</v>
      </c>
      <c r="G98" s="112">
        <v>0.47670000000000001</v>
      </c>
      <c r="H98" s="112">
        <v>0.52470000000000006</v>
      </c>
      <c r="I98" s="112">
        <v>0.51729999999999998</v>
      </c>
      <c r="J98" s="112">
        <v>0.56010000000000004</v>
      </c>
      <c r="K98" s="112">
        <v>0.55379999999999996</v>
      </c>
      <c r="L98" s="112">
        <v>0.65429999999999999</v>
      </c>
      <c r="M98" s="112">
        <v>0.7</v>
      </c>
      <c r="N98" s="112">
        <v>0.64990000000000003</v>
      </c>
      <c r="O98" s="112">
        <v>0.69630000000000003</v>
      </c>
      <c r="P98" s="112">
        <v>0.71289999999999998</v>
      </c>
      <c r="Q98" s="112">
        <v>0.68620000000000003</v>
      </c>
      <c r="R98" s="112">
        <v>0.6411</v>
      </c>
      <c r="S98" s="112">
        <v>0.74929999999999997</v>
      </c>
      <c r="T98" s="112">
        <v>0.75260000000000005</v>
      </c>
      <c r="U98" s="112" t="s">
        <v>82</v>
      </c>
    </row>
    <row r="99" spans="1:21" x14ac:dyDescent="0.3">
      <c r="A99" s="107" t="s">
        <v>37</v>
      </c>
      <c r="B99" s="107" t="s">
        <v>182</v>
      </c>
      <c r="C99" s="112">
        <v>0.80879999999999996</v>
      </c>
      <c r="D99" s="112">
        <v>0.85619999999999996</v>
      </c>
      <c r="E99" s="112">
        <v>0.91820000000000002</v>
      </c>
      <c r="F99" s="112">
        <v>0.9415</v>
      </c>
      <c r="G99" s="112">
        <v>0.94740000000000002</v>
      </c>
      <c r="H99" s="112">
        <v>1.014</v>
      </c>
      <c r="I99" s="112">
        <v>1.0398000000000001</v>
      </c>
      <c r="J99" s="112">
        <v>1.1276999999999999</v>
      </c>
      <c r="K99" s="112">
        <v>1.1805000000000001</v>
      </c>
      <c r="L99" s="112">
        <v>1.2407999999999999</v>
      </c>
      <c r="M99" s="112">
        <v>1.3214999999999999</v>
      </c>
      <c r="N99" s="112">
        <v>1.2873000000000001</v>
      </c>
      <c r="O99" s="112">
        <v>1.4645999999999999</v>
      </c>
      <c r="P99" s="112">
        <v>1.5181</v>
      </c>
      <c r="Q99" s="112">
        <v>1.5607</v>
      </c>
      <c r="R99" s="112">
        <v>1.5969</v>
      </c>
      <c r="S99" s="112">
        <v>1.6420999999999999</v>
      </c>
      <c r="T99" s="112">
        <v>1.7137</v>
      </c>
      <c r="U99" s="112" t="s">
        <v>82</v>
      </c>
    </row>
    <row r="100" spans="1:21" x14ac:dyDescent="0.3">
      <c r="A100" s="107" t="s">
        <v>38</v>
      </c>
      <c r="B100" s="107" t="s">
        <v>4</v>
      </c>
      <c r="C100" s="112">
        <v>0.98119999999999996</v>
      </c>
      <c r="D100" s="112">
        <v>1.0218</v>
      </c>
      <c r="E100" s="112">
        <v>1.1025</v>
      </c>
      <c r="F100" s="112">
        <v>1.0684</v>
      </c>
      <c r="G100" s="112">
        <v>1.0857000000000001</v>
      </c>
      <c r="H100" s="112">
        <v>1.0455000000000001</v>
      </c>
      <c r="I100" s="112">
        <v>1.0491999999999999</v>
      </c>
      <c r="J100" s="112">
        <v>1.1316999999999999</v>
      </c>
      <c r="K100" s="112">
        <v>1.2073</v>
      </c>
      <c r="L100" s="112">
        <v>1.3609</v>
      </c>
      <c r="M100" s="112">
        <v>1.5669999999999999</v>
      </c>
      <c r="N100" s="112">
        <v>1.4358</v>
      </c>
      <c r="O100" s="112">
        <v>1.4522999999999999</v>
      </c>
      <c r="P100" s="112">
        <v>1.5653999999999999</v>
      </c>
      <c r="Q100" s="112">
        <v>1.6102000000000001</v>
      </c>
      <c r="R100" s="112">
        <v>1.6345000000000001</v>
      </c>
      <c r="S100" s="112">
        <v>1.5517000000000001</v>
      </c>
      <c r="T100" s="112">
        <v>1.5862000000000001</v>
      </c>
      <c r="U100" s="112" t="s">
        <v>82</v>
      </c>
    </row>
    <row r="101" spans="1:21" x14ac:dyDescent="0.3">
      <c r="A101" s="107" t="s">
        <v>39</v>
      </c>
      <c r="B101" s="107" t="s">
        <v>98</v>
      </c>
      <c r="C101" s="112">
        <v>1.3525</v>
      </c>
      <c r="D101" s="112">
        <v>1.4813000000000001</v>
      </c>
      <c r="E101" s="112">
        <v>1.5483</v>
      </c>
      <c r="F101" s="112">
        <v>1.5832999999999999</v>
      </c>
      <c r="G101" s="112">
        <v>1.6308</v>
      </c>
      <c r="H101" s="112">
        <v>1.7203999999999999</v>
      </c>
      <c r="I101" s="112">
        <v>1.7466999999999999</v>
      </c>
      <c r="J101" s="112">
        <v>1.8481000000000001</v>
      </c>
      <c r="K101" s="112">
        <v>1.8582000000000001</v>
      </c>
      <c r="L101" s="112">
        <v>1.8245</v>
      </c>
      <c r="M101" s="112">
        <v>1.9363999999999999</v>
      </c>
      <c r="N101" s="112">
        <v>1.8900999999999999</v>
      </c>
      <c r="O101" s="112">
        <v>2.0017999999999998</v>
      </c>
      <c r="P101" s="112">
        <v>2.04</v>
      </c>
      <c r="Q101" s="112">
        <v>2.0668000000000002</v>
      </c>
      <c r="R101" s="112">
        <v>2.3041</v>
      </c>
      <c r="S101" s="112">
        <v>2.3107000000000002</v>
      </c>
      <c r="T101" s="112">
        <v>2.3723000000000001</v>
      </c>
      <c r="U101" s="112" t="s">
        <v>82</v>
      </c>
    </row>
    <row r="102" spans="1:21" x14ac:dyDescent="0.3">
      <c r="A102" s="107" t="s">
        <v>40</v>
      </c>
      <c r="B102" s="107" t="s">
        <v>6</v>
      </c>
      <c r="C102" s="112">
        <v>0.505</v>
      </c>
      <c r="D102" s="112">
        <v>0.57020000000000004</v>
      </c>
      <c r="E102" s="112">
        <v>0.5494</v>
      </c>
      <c r="F102" s="112">
        <v>0.48080000000000001</v>
      </c>
      <c r="G102" s="112">
        <v>0.56410000000000005</v>
      </c>
      <c r="H102" s="112">
        <v>0.65939999999999999</v>
      </c>
      <c r="I102" s="112">
        <v>0.66990000000000005</v>
      </c>
      <c r="J102" s="112">
        <v>0.624</v>
      </c>
      <c r="K102" s="112">
        <v>0.68030000000000002</v>
      </c>
      <c r="L102" s="112">
        <v>0.6321</v>
      </c>
      <c r="M102" s="112">
        <v>0.66069999999999995</v>
      </c>
      <c r="N102" s="112">
        <v>0.68859999999999999</v>
      </c>
      <c r="O102" s="112">
        <v>0.72840000000000005</v>
      </c>
      <c r="P102" s="112">
        <v>0.70130000000000003</v>
      </c>
      <c r="Q102" s="112">
        <v>0.75509999999999999</v>
      </c>
      <c r="R102" s="112">
        <v>0.81269999999999998</v>
      </c>
      <c r="S102" s="112">
        <v>0.83730000000000004</v>
      </c>
      <c r="T102" s="112">
        <v>0.80120000000000002</v>
      </c>
      <c r="U102" s="112" t="s">
        <v>82</v>
      </c>
    </row>
    <row r="103" spans="1:21" x14ac:dyDescent="0.3">
      <c r="A103" s="107" t="s">
        <v>41</v>
      </c>
      <c r="B103" s="107" t="s">
        <v>7</v>
      </c>
      <c r="C103" s="112">
        <v>0.78459999999999996</v>
      </c>
      <c r="D103" s="112">
        <v>0.84309999999999996</v>
      </c>
      <c r="E103" s="112">
        <v>0.90859999999999996</v>
      </c>
      <c r="F103" s="112">
        <v>0.82909999999999995</v>
      </c>
      <c r="G103" s="112">
        <v>0.82599999999999996</v>
      </c>
      <c r="H103" s="112">
        <v>0.87560000000000004</v>
      </c>
      <c r="I103" s="112">
        <v>0.88929999999999998</v>
      </c>
      <c r="J103" s="112">
        <v>0.93559999999999999</v>
      </c>
      <c r="K103" s="112">
        <v>0.9849</v>
      </c>
      <c r="L103" s="112">
        <v>1.1786000000000001</v>
      </c>
      <c r="M103" s="112">
        <v>1.448</v>
      </c>
      <c r="N103" s="112">
        <v>1.5860000000000001</v>
      </c>
      <c r="O103" s="112">
        <v>1.7831999999999999</v>
      </c>
      <c r="P103" s="112">
        <v>1.6314</v>
      </c>
      <c r="Q103" s="112">
        <v>1.8361000000000001</v>
      </c>
      <c r="R103" s="112">
        <v>2.5139</v>
      </c>
      <c r="S103" s="112">
        <v>2.3502000000000001</v>
      </c>
      <c r="T103" s="112">
        <v>2.3119999999999998</v>
      </c>
      <c r="U103" s="112" t="s">
        <v>82</v>
      </c>
    </row>
    <row r="104" spans="1:21" x14ac:dyDescent="0.3">
      <c r="A104" s="107" t="s">
        <v>42</v>
      </c>
      <c r="B104" s="107" t="s">
        <v>8</v>
      </c>
      <c r="C104" s="112">
        <v>1.2054</v>
      </c>
      <c r="D104" s="112">
        <v>1.2141999999999999</v>
      </c>
      <c r="E104" s="112">
        <v>1.2667999999999999</v>
      </c>
      <c r="F104" s="112">
        <v>1.2037</v>
      </c>
      <c r="G104" s="112">
        <v>1.3062</v>
      </c>
      <c r="H104" s="112">
        <v>1.3208</v>
      </c>
      <c r="I104" s="112">
        <v>1.4705999999999999</v>
      </c>
      <c r="J104" s="112">
        <v>1.0887</v>
      </c>
      <c r="K104" s="112">
        <v>1.161</v>
      </c>
      <c r="L104" s="112">
        <v>1.2982</v>
      </c>
      <c r="M104" s="112">
        <v>1.3548</v>
      </c>
      <c r="N104" s="112">
        <v>1.3772</v>
      </c>
      <c r="O104" s="112">
        <v>1.4511000000000001</v>
      </c>
      <c r="P104" s="112">
        <v>1.5588</v>
      </c>
      <c r="Q104" s="112">
        <v>1.5528</v>
      </c>
      <c r="R104" s="112">
        <v>1.6561999999999999</v>
      </c>
      <c r="S104" s="112">
        <v>1.7229000000000001</v>
      </c>
      <c r="T104" s="112">
        <v>1.6835</v>
      </c>
      <c r="U104" s="112" t="s">
        <v>82</v>
      </c>
    </row>
    <row r="105" spans="1:21" x14ac:dyDescent="0.3">
      <c r="A105" s="107" t="s">
        <v>43</v>
      </c>
      <c r="B105" s="107" t="s">
        <v>9</v>
      </c>
      <c r="C105" s="112">
        <v>1.1094999999999999</v>
      </c>
      <c r="D105" s="112">
        <v>1.1437999999999999</v>
      </c>
      <c r="E105" s="112">
        <v>1.1201000000000001</v>
      </c>
      <c r="F105" s="112">
        <v>1.0972999999999999</v>
      </c>
      <c r="G105" s="112">
        <v>1.1303000000000001</v>
      </c>
      <c r="H105" s="112">
        <v>1.1838</v>
      </c>
      <c r="I105" s="112">
        <v>1.2448999999999999</v>
      </c>
      <c r="J105" s="112">
        <v>1.3042</v>
      </c>
      <c r="K105" s="112">
        <v>1.4967999999999999</v>
      </c>
      <c r="L105" s="112">
        <v>1.7235</v>
      </c>
      <c r="M105" s="112">
        <v>1.9330000000000001</v>
      </c>
      <c r="N105" s="112">
        <v>2.1770999999999998</v>
      </c>
      <c r="O105" s="112">
        <v>2.7361</v>
      </c>
      <c r="P105" s="112">
        <v>2.8776999999999999</v>
      </c>
      <c r="Q105" s="112">
        <v>2.9466999999999999</v>
      </c>
      <c r="R105" s="112">
        <v>2.9832000000000001</v>
      </c>
      <c r="S105" s="112">
        <v>3.0998000000000001</v>
      </c>
      <c r="T105" s="112">
        <v>3.1602999999999999</v>
      </c>
      <c r="U105" s="112" t="s">
        <v>82</v>
      </c>
    </row>
    <row r="106" spans="1:21" x14ac:dyDescent="0.3">
      <c r="A106" s="107" t="s">
        <v>44</v>
      </c>
      <c r="B106" s="107" t="s">
        <v>10</v>
      </c>
      <c r="C106" s="112">
        <v>1.5752999999999999</v>
      </c>
      <c r="D106" s="112">
        <v>1.7229000000000001</v>
      </c>
      <c r="E106" s="112">
        <v>1.7703</v>
      </c>
      <c r="F106" s="112">
        <v>1.8483000000000001</v>
      </c>
      <c r="G106" s="112">
        <v>1.7415</v>
      </c>
      <c r="H106" s="112">
        <v>1.9109</v>
      </c>
      <c r="I106" s="112">
        <v>1.9500999999999999</v>
      </c>
      <c r="J106" s="112">
        <v>1.9733000000000001</v>
      </c>
      <c r="K106" s="112">
        <v>2.0005000000000002</v>
      </c>
      <c r="L106" s="112">
        <v>2.1377000000000002</v>
      </c>
      <c r="M106" s="112">
        <v>2.2778999999999998</v>
      </c>
      <c r="N106" s="112">
        <v>2.2844000000000002</v>
      </c>
      <c r="O106" s="112">
        <v>2.3815</v>
      </c>
      <c r="P106" s="112">
        <v>2.4358</v>
      </c>
      <c r="Q106" s="112">
        <v>2.5245000000000002</v>
      </c>
      <c r="R106" s="112">
        <v>2.7604000000000002</v>
      </c>
      <c r="S106" s="112">
        <v>2.8256999999999999</v>
      </c>
      <c r="T106" s="112">
        <v>2.762</v>
      </c>
      <c r="U106" s="112" t="s">
        <v>82</v>
      </c>
    </row>
    <row r="107" spans="1:21" x14ac:dyDescent="0.3">
      <c r="A107" s="107" t="s">
        <v>45</v>
      </c>
      <c r="B107" s="107" t="s">
        <v>31</v>
      </c>
      <c r="C107" s="112">
        <v>1.2422</v>
      </c>
      <c r="D107" s="112">
        <v>1.0663</v>
      </c>
      <c r="E107" s="112">
        <v>0.98809999999999998</v>
      </c>
      <c r="F107" s="112">
        <v>0.98270000000000002</v>
      </c>
      <c r="G107" s="112">
        <v>0.92989999999999995</v>
      </c>
      <c r="H107" s="112">
        <v>1.0170999999999999</v>
      </c>
      <c r="I107" s="112">
        <v>1.0652999999999999</v>
      </c>
      <c r="J107" s="112">
        <v>1.1722999999999999</v>
      </c>
      <c r="K107" s="112">
        <v>1.0553999999999999</v>
      </c>
      <c r="L107" s="112">
        <v>1.2432000000000001</v>
      </c>
      <c r="M107" s="112">
        <v>1.4575</v>
      </c>
      <c r="N107" s="112">
        <v>1.5176000000000001</v>
      </c>
      <c r="O107" s="112">
        <v>1.6957</v>
      </c>
      <c r="P107" s="112">
        <v>1.6103000000000001</v>
      </c>
      <c r="Q107" s="112">
        <v>1.7877000000000001</v>
      </c>
      <c r="R107" s="112">
        <v>1.7734000000000001</v>
      </c>
      <c r="S107" s="112">
        <v>1.7625999999999999</v>
      </c>
      <c r="T107" s="112">
        <v>1.8624000000000001</v>
      </c>
      <c r="U107" s="112" t="s">
        <v>82</v>
      </c>
    </row>
    <row r="108" spans="1:21" x14ac:dyDescent="0.3">
      <c r="A108" s="107" t="s">
        <v>46</v>
      </c>
      <c r="B108" s="107" t="s">
        <v>11</v>
      </c>
      <c r="C108" s="112">
        <v>1.4218999999999999</v>
      </c>
      <c r="D108" s="112">
        <v>1.4944999999999999</v>
      </c>
      <c r="E108" s="112">
        <v>1.6226</v>
      </c>
      <c r="F108" s="112">
        <v>1.8146</v>
      </c>
      <c r="G108" s="112">
        <v>1.7166999999999999</v>
      </c>
      <c r="H108" s="112">
        <v>1.7123999999999999</v>
      </c>
      <c r="I108" s="112">
        <v>1.7778</v>
      </c>
      <c r="J108" s="112">
        <v>1.9681</v>
      </c>
      <c r="K108" s="112">
        <v>2.044</v>
      </c>
      <c r="L108" s="112">
        <v>2.1429</v>
      </c>
      <c r="M108" s="112">
        <v>2.3296000000000001</v>
      </c>
      <c r="N108" s="112">
        <v>2.4634</v>
      </c>
      <c r="O108" s="112">
        <v>2.8874</v>
      </c>
      <c r="P108" s="112">
        <v>3.2124000000000001</v>
      </c>
      <c r="Q108" s="112">
        <v>3.4037999999999999</v>
      </c>
      <c r="R108" s="112">
        <v>3.3252999999999999</v>
      </c>
      <c r="S108" s="112">
        <v>3.4895</v>
      </c>
      <c r="T108" s="112">
        <v>3.54</v>
      </c>
      <c r="U108" s="112" t="s">
        <v>82</v>
      </c>
    </row>
    <row r="109" spans="1:21" x14ac:dyDescent="0.3">
      <c r="A109" s="107" t="s">
        <v>47</v>
      </c>
      <c r="B109" s="107" t="s">
        <v>12</v>
      </c>
      <c r="C109" s="112">
        <v>0.76729999999999998</v>
      </c>
      <c r="D109" s="112">
        <v>0.82530000000000003</v>
      </c>
      <c r="E109" s="112">
        <v>0.78390000000000004</v>
      </c>
      <c r="F109" s="112">
        <v>0.91710000000000003</v>
      </c>
      <c r="G109" s="112">
        <v>0.88660000000000005</v>
      </c>
      <c r="H109" s="112">
        <v>0.94740000000000002</v>
      </c>
      <c r="I109" s="112">
        <v>1.0242</v>
      </c>
      <c r="J109" s="112">
        <v>0.99139999999999995</v>
      </c>
      <c r="K109" s="112">
        <v>0.68630000000000002</v>
      </c>
      <c r="L109" s="112">
        <v>0.84040000000000004</v>
      </c>
      <c r="M109" s="112">
        <v>0.91379999999999995</v>
      </c>
      <c r="N109" s="112">
        <v>0.94040000000000001</v>
      </c>
      <c r="O109" s="112">
        <v>1.2532000000000001</v>
      </c>
      <c r="P109" s="112">
        <v>1.6135999999999999</v>
      </c>
      <c r="Q109" s="112">
        <v>1.6012999999999999</v>
      </c>
      <c r="R109" s="112">
        <v>1.6762999999999999</v>
      </c>
      <c r="S109" s="112">
        <v>1.5639000000000001</v>
      </c>
      <c r="T109" s="112">
        <v>1.4085000000000001</v>
      </c>
      <c r="U109" s="112" t="s">
        <v>82</v>
      </c>
    </row>
    <row r="110" spans="1:21" x14ac:dyDescent="0.3">
      <c r="A110" s="107" t="s">
        <v>48</v>
      </c>
      <c r="B110" s="107" t="s">
        <v>13</v>
      </c>
      <c r="C110" s="112">
        <v>1.0891999999999999</v>
      </c>
      <c r="D110" s="112">
        <v>1.1516999999999999</v>
      </c>
      <c r="E110" s="112">
        <v>1.1322000000000001</v>
      </c>
      <c r="F110" s="112">
        <v>1.1115999999999999</v>
      </c>
      <c r="G110" s="112">
        <v>1.0737000000000001</v>
      </c>
      <c r="H110" s="112">
        <v>1.0515000000000001</v>
      </c>
      <c r="I110" s="112">
        <v>1.0232000000000001</v>
      </c>
      <c r="J110" s="112">
        <v>0.99880000000000002</v>
      </c>
      <c r="K110" s="112">
        <v>1.1352</v>
      </c>
      <c r="L110" s="112">
        <v>1.5730999999999999</v>
      </c>
      <c r="M110" s="112">
        <v>1.4094</v>
      </c>
      <c r="N110" s="112">
        <v>1.3321000000000001</v>
      </c>
      <c r="O110" s="112">
        <v>1.4107000000000001</v>
      </c>
      <c r="P110" s="112">
        <v>1.3387</v>
      </c>
      <c r="Q110" s="112">
        <v>1.4625999999999999</v>
      </c>
      <c r="R110" s="112">
        <v>1.4339999999999999</v>
      </c>
      <c r="S110" s="112">
        <v>1.6245000000000001</v>
      </c>
      <c r="T110" s="112">
        <v>1.5355000000000001</v>
      </c>
      <c r="U110" s="112" t="s">
        <v>82</v>
      </c>
    </row>
    <row r="111" spans="1:21" x14ac:dyDescent="0.3">
      <c r="A111" s="107" t="s">
        <v>49</v>
      </c>
      <c r="B111" s="107" t="s">
        <v>14</v>
      </c>
      <c r="C111" s="112">
        <v>0.88900000000000001</v>
      </c>
      <c r="D111" s="112">
        <v>1.0871999999999999</v>
      </c>
      <c r="E111" s="112">
        <v>0.98360000000000003</v>
      </c>
      <c r="F111" s="112">
        <v>0.94520000000000004</v>
      </c>
      <c r="G111" s="112">
        <v>0.94230000000000003</v>
      </c>
      <c r="H111" s="112">
        <v>1.0028999999999999</v>
      </c>
      <c r="I111" s="112">
        <v>1.0834999999999999</v>
      </c>
      <c r="J111" s="112">
        <v>1.0436000000000001</v>
      </c>
      <c r="K111" s="112">
        <v>1.0125999999999999</v>
      </c>
      <c r="L111" s="112">
        <v>1.2504999999999999</v>
      </c>
      <c r="M111" s="112">
        <v>1.2381</v>
      </c>
      <c r="N111" s="112">
        <v>1.2513000000000001</v>
      </c>
      <c r="O111" s="112">
        <v>1.4543999999999999</v>
      </c>
      <c r="P111" s="112">
        <v>1.25</v>
      </c>
      <c r="Q111" s="112">
        <v>1.3998999999999999</v>
      </c>
      <c r="R111" s="112">
        <v>1.4508000000000001</v>
      </c>
      <c r="S111" s="112">
        <v>1.4039999999999999</v>
      </c>
      <c r="T111" s="112">
        <v>1.3168</v>
      </c>
      <c r="U111" s="112" t="s">
        <v>82</v>
      </c>
    </row>
    <row r="112" spans="1:21" x14ac:dyDescent="0.3">
      <c r="A112" s="107" t="s">
        <v>50</v>
      </c>
      <c r="B112" s="107" t="s">
        <v>15</v>
      </c>
      <c r="C112" s="112">
        <v>1.8959999999999999</v>
      </c>
      <c r="D112" s="112">
        <v>2.0543999999999998</v>
      </c>
      <c r="E112" s="112">
        <v>2.0099999999999998</v>
      </c>
      <c r="F112" s="112">
        <v>1.9987999999999999</v>
      </c>
      <c r="G112" s="112">
        <v>2.0518000000000001</v>
      </c>
      <c r="H112" s="112">
        <v>2.2494999999999998</v>
      </c>
      <c r="I112" s="112">
        <v>2.3348</v>
      </c>
      <c r="J112" s="112">
        <v>2.6147</v>
      </c>
      <c r="K112" s="112">
        <v>3.0127000000000002</v>
      </c>
      <c r="L112" s="112">
        <v>2.8761000000000001</v>
      </c>
      <c r="M112" s="112">
        <v>3.0400999999999998</v>
      </c>
      <c r="N112" s="112">
        <v>3.3054999999999999</v>
      </c>
      <c r="O112" s="112">
        <v>3.4077000000000002</v>
      </c>
      <c r="P112" s="112">
        <v>3.3757000000000001</v>
      </c>
      <c r="Q112" s="112">
        <v>3.4984000000000002</v>
      </c>
      <c r="R112" s="112">
        <v>3.2233999999999998</v>
      </c>
      <c r="S112" s="112">
        <v>3.1993999999999998</v>
      </c>
      <c r="T112" s="112">
        <v>3.2465999999999999</v>
      </c>
      <c r="U112" s="112" t="s">
        <v>82</v>
      </c>
    </row>
    <row r="113" spans="1:21" x14ac:dyDescent="0.3">
      <c r="A113" s="107" t="s">
        <v>51</v>
      </c>
      <c r="B113" s="107" t="s">
        <v>16</v>
      </c>
      <c r="C113" s="112">
        <v>0.88349999999999995</v>
      </c>
      <c r="D113" s="112">
        <v>0.85499999999999998</v>
      </c>
      <c r="E113" s="112">
        <v>0.96499999999999997</v>
      </c>
      <c r="F113" s="112">
        <v>0.99670000000000003</v>
      </c>
      <c r="G113" s="112">
        <v>0.88460000000000005</v>
      </c>
      <c r="H113" s="112">
        <v>0.81710000000000005</v>
      </c>
      <c r="I113" s="112">
        <v>1.0183</v>
      </c>
      <c r="J113" s="112">
        <v>1.3273999999999999</v>
      </c>
      <c r="K113" s="112">
        <v>1.2306999999999999</v>
      </c>
      <c r="L113" s="112">
        <v>1.4649000000000001</v>
      </c>
      <c r="M113" s="112">
        <v>1.6745000000000001</v>
      </c>
      <c r="N113" s="112">
        <v>1.7413000000000001</v>
      </c>
      <c r="O113" s="112">
        <v>2.0082</v>
      </c>
      <c r="P113" s="112">
        <v>1.7988999999999999</v>
      </c>
      <c r="Q113" s="112">
        <v>1.4589000000000001</v>
      </c>
      <c r="R113" s="112">
        <v>1.5593999999999999</v>
      </c>
      <c r="S113" s="112">
        <v>1.6022000000000001</v>
      </c>
      <c r="T113" s="112">
        <v>1.5387</v>
      </c>
      <c r="U113" s="112" t="s">
        <v>82</v>
      </c>
    </row>
    <row r="114" spans="1:21" x14ac:dyDescent="0.3">
      <c r="A114" s="107" t="s">
        <v>52</v>
      </c>
      <c r="B114" s="107" t="s">
        <v>17</v>
      </c>
      <c r="C114" s="112">
        <v>1.7121</v>
      </c>
      <c r="D114" s="112">
        <v>1.7862</v>
      </c>
      <c r="E114" s="112">
        <v>1.9714</v>
      </c>
      <c r="F114" s="112">
        <v>1.7481</v>
      </c>
      <c r="G114" s="112">
        <v>1.7794000000000001</v>
      </c>
      <c r="H114" s="112">
        <v>2.1511999999999998</v>
      </c>
      <c r="I114" s="112">
        <v>1.8008999999999999</v>
      </c>
      <c r="J114" s="112">
        <v>2.3416000000000001</v>
      </c>
      <c r="K114" s="112">
        <v>2.6772</v>
      </c>
      <c r="L114" s="112">
        <v>2.4363000000000001</v>
      </c>
      <c r="M114" s="112">
        <v>3.0514000000000001</v>
      </c>
      <c r="N114" s="112">
        <v>2.3673999999999999</v>
      </c>
      <c r="O114" s="112">
        <v>2.1505000000000001</v>
      </c>
      <c r="P114" s="112">
        <v>2.5586000000000002</v>
      </c>
      <c r="Q114" s="112">
        <v>2.0651000000000002</v>
      </c>
      <c r="R114" s="112">
        <v>1.986</v>
      </c>
      <c r="S114" s="112">
        <v>2.0314000000000001</v>
      </c>
      <c r="T114" s="112">
        <v>2.4849000000000001</v>
      </c>
      <c r="U114" s="112" t="s">
        <v>82</v>
      </c>
    </row>
    <row r="115" spans="1:21" x14ac:dyDescent="0.3">
      <c r="A115" s="107" t="s">
        <v>53</v>
      </c>
      <c r="B115" s="107" t="s">
        <v>18</v>
      </c>
      <c r="C115" s="112">
        <v>2.2298</v>
      </c>
      <c r="D115" s="112">
        <v>2.347</v>
      </c>
      <c r="E115" s="112">
        <v>2.6880999999999999</v>
      </c>
      <c r="F115" s="112">
        <v>2.6890000000000001</v>
      </c>
      <c r="G115" s="112">
        <v>2.6749000000000001</v>
      </c>
      <c r="H115" s="112">
        <v>2.8874</v>
      </c>
      <c r="I115" s="112">
        <v>3.0209999999999999</v>
      </c>
      <c r="J115" s="112">
        <v>3.0813000000000001</v>
      </c>
      <c r="K115" s="112">
        <v>2.9575999999999998</v>
      </c>
      <c r="L115" s="112">
        <v>2.9323000000000001</v>
      </c>
      <c r="M115" s="112">
        <v>3.0017</v>
      </c>
      <c r="N115" s="112">
        <v>3.1415999999999999</v>
      </c>
      <c r="O115" s="112">
        <v>3.3521999999999998</v>
      </c>
      <c r="P115" s="112">
        <v>3.5842000000000001</v>
      </c>
      <c r="Q115" s="112">
        <v>3.5103</v>
      </c>
      <c r="R115" s="112">
        <v>3.4209999999999998</v>
      </c>
      <c r="S115" s="112">
        <v>3.7846000000000002</v>
      </c>
      <c r="T115" s="112">
        <v>4.1292999999999997</v>
      </c>
      <c r="U115" s="112" t="s">
        <v>82</v>
      </c>
    </row>
    <row r="116" spans="1:21" x14ac:dyDescent="0.3">
      <c r="A116" s="107" t="s">
        <v>54</v>
      </c>
      <c r="B116" s="107" t="s">
        <v>19</v>
      </c>
      <c r="C116" s="112">
        <v>1.2725</v>
      </c>
      <c r="D116" s="112">
        <v>1.3133999999999999</v>
      </c>
      <c r="E116" s="112">
        <v>1.2722</v>
      </c>
      <c r="F116" s="112">
        <v>1.3746</v>
      </c>
      <c r="G116" s="112">
        <v>1.3811</v>
      </c>
      <c r="H116" s="112">
        <v>1.4157999999999999</v>
      </c>
      <c r="I116" s="112">
        <v>1.4642999999999999</v>
      </c>
      <c r="J116" s="112">
        <v>1.5184</v>
      </c>
      <c r="K116" s="112">
        <v>1.6055999999999999</v>
      </c>
      <c r="L116" s="112">
        <v>1.6446000000000001</v>
      </c>
      <c r="M116" s="112">
        <v>1.6738999999999999</v>
      </c>
      <c r="N116" s="112">
        <v>1.6524000000000001</v>
      </c>
      <c r="O116" s="112">
        <v>1.8229</v>
      </c>
      <c r="P116" s="112">
        <v>1.8713</v>
      </c>
      <c r="Q116" s="112">
        <v>1.9376</v>
      </c>
      <c r="R116" s="112">
        <v>2.0560999999999998</v>
      </c>
      <c r="S116" s="112">
        <v>1.9807999999999999</v>
      </c>
      <c r="T116" s="112">
        <v>1.8352999999999999</v>
      </c>
      <c r="U116" s="112" t="s">
        <v>82</v>
      </c>
    </row>
    <row r="117" spans="1:21" x14ac:dyDescent="0.3">
      <c r="A117" s="107" t="s">
        <v>70</v>
      </c>
      <c r="B117" s="107" t="s">
        <v>20</v>
      </c>
      <c r="C117" s="112">
        <v>0.6623</v>
      </c>
      <c r="D117" s="112">
        <v>0.71099999999999997</v>
      </c>
      <c r="E117" s="112">
        <v>0.78190000000000004</v>
      </c>
      <c r="F117" s="112">
        <v>0.77929999999999999</v>
      </c>
      <c r="G117" s="112">
        <v>0.79369999999999996</v>
      </c>
      <c r="H117" s="112">
        <v>0.81720000000000004</v>
      </c>
      <c r="I117" s="112">
        <v>0.84909999999999997</v>
      </c>
      <c r="J117" s="112">
        <v>0.83909999999999996</v>
      </c>
      <c r="K117" s="112">
        <v>0.85729999999999995</v>
      </c>
      <c r="L117" s="112">
        <v>0.90380000000000005</v>
      </c>
      <c r="M117" s="112">
        <v>0.95030000000000003</v>
      </c>
      <c r="N117" s="112">
        <v>0.82240000000000002</v>
      </c>
      <c r="O117" s="112">
        <v>0.98599999999999999</v>
      </c>
      <c r="P117" s="112">
        <v>1.0513999999999999</v>
      </c>
      <c r="Q117" s="112">
        <v>1.0967</v>
      </c>
      <c r="R117" s="112">
        <v>1.1918</v>
      </c>
      <c r="S117" s="112">
        <v>1.1403000000000001</v>
      </c>
      <c r="T117" s="112">
        <v>1.1263000000000001</v>
      </c>
      <c r="U117" s="112" t="s">
        <v>82</v>
      </c>
    </row>
    <row r="118" spans="1:21" x14ac:dyDescent="0.3">
      <c r="A118" s="107" t="s">
        <v>55</v>
      </c>
      <c r="B118" s="107" t="s">
        <v>21</v>
      </c>
      <c r="C118" s="112">
        <v>0.84889999999999999</v>
      </c>
      <c r="D118" s="112">
        <v>0.8337</v>
      </c>
      <c r="E118" s="112">
        <v>0.89129999999999998</v>
      </c>
      <c r="F118" s="112">
        <v>1.0226999999999999</v>
      </c>
      <c r="G118" s="112">
        <v>0.9677</v>
      </c>
      <c r="H118" s="112">
        <v>1.0356000000000001</v>
      </c>
      <c r="I118" s="112">
        <v>0.99809999999999999</v>
      </c>
      <c r="J118" s="112">
        <v>0.99970000000000003</v>
      </c>
      <c r="K118" s="112">
        <v>0.94899999999999995</v>
      </c>
      <c r="L118" s="112">
        <v>1.0084</v>
      </c>
      <c r="M118" s="112">
        <v>1.1251</v>
      </c>
      <c r="N118" s="112">
        <v>1.1706000000000001</v>
      </c>
      <c r="O118" s="112">
        <v>1.2567999999999999</v>
      </c>
      <c r="P118" s="112">
        <v>1.4690000000000001</v>
      </c>
      <c r="Q118" s="112">
        <v>1.4278</v>
      </c>
      <c r="R118" s="112">
        <v>1.4823999999999999</v>
      </c>
      <c r="S118" s="112">
        <v>1.5122</v>
      </c>
      <c r="T118" s="112">
        <v>1.4460999999999999</v>
      </c>
      <c r="U118" s="112" t="s">
        <v>82</v>
      </c>
    </row>
    <row r="119" spans="1:21" x14ac:dyDescent="0.3">
      <c r="A119" s="107" t="s">
        <v>56</v>
      </c>
      <c r="B119" s="107" t="s">
        <v>22</v>
      </c>
      <c r="C119" s="112">
        <v>0.66890000000000005</v>
      </c>
      <c r="D119" s="112">
        <v>0.46010000000000001</v>
      </c>
      <c r="E119" s="112">
        <v>0.50929999999999997</v>
      </c>
      <c r="F119" s="112">
        <v>0.49990000000000001</v>
      </c>
      <c r="G119" s="112">
        <v>0.54159999999999997</v>
      </c>
      <c r="H119" s="112">
        <v>0.52590000000000003</v>
      </c>
      <c r="I119" s="112">
        <v>0.56879999999999997</v>
      </c>
      <c r="J119" s="112">
        <v>0.54959999999999998</v>
      </c>
      <c r="K119" s="112">
        <v>0.59699999999999998</v>
      </c>
      <c r="L119" s="112">
        <v>0.7268</v>
      </c>
      <c r="M119" s="112">
        <v>0.95120000000000005</v>
      </c>
      <c r="N119" s="112">
        <v>0.70950000000000002</v>
      </c>
      <c r="O119" s="112">
        <v>0.79449999999999998</v>
      </c>
      <c r="P119" s="112">
        <v>0.80740000000000001</v>
      </c>
      <c r="Q119" s="112">
        <v>0.80869999999999997</v>
      </c>
      <c r="R119" s="112">
        <v>0.72209999999999996</v>
      </c>
      <c r="S119" s="112">
        <v>0.7581</v>
      </c>
      <c r="T119" s="112">
        <v>0.88590000000000002</v>
      </c>
      <c r="U119" s="112" t="s">
        <v>82</v>
      </c>
    </row>
    <row r="120" spans="1:21" x14ac:dyDescent="0.3">
      <c r="A120" s="107" t="s">
        <v>57</v>
      </c>
      <c r="B120" s="107" t="s">
        <v>23</v>
      </c>
      <c r="C120" s="112">
        <v>0.9204</v>
      </c>
      <c r="D120" s="112">
        <v>0.97570000000000001</v>
      </c>
      <c r="E120" s="112">
        <v>0.99790000000000001</v>
      </c>
      <c r="F120" s="112">
        <v>0.94879999999999998</v>
      </c>
      <c r="G120" s="112">
        <v>1.0098</v>
      </c>
      <c r="H120" s="112">
        <v>1.1016999999999999</v>
      </c>
      <c r="I120" s="112">
        <v>0.99280000000000002</v>
      </c>
      <c r="J120" s="112">
        <v>0.96209999999999996</v>
      </c>
      <c r="K120" s="112">
        <v>1.1268</v>
      </c>
      <c r="L120" s="112">
        <v>1.2281</v>
      </c>
      <c r="M120" s="112">
        <v>1.3255999999999999</v>
      </c>
      <c r="N120" s="112">
        <v>1.5102</v>
      </c>
      <c r="O120" s="112">
        <v>1.7515000000000001</v>
      </c>
      <c r="P120" s="112">
        <v>1.7923</v>
      </c>
      <c r="Q120" s="112">
        <v>1.7324999999999999</v>
      </c>
      <c r="R120" s="112">
        <v>1.7870999999999999</v>
      </c>
      <c r="S120" s="112">
        <v>1.8812</v>
      </c>
      <c r="T120" s="112">
        <v>1.9478</v>
      </c>
      <c r="U120" s="112" t="s">
        <v>82</v>
      </c>
    </row>
    <row r="121" spans="1:21" x14ac:dyDescent="0.3">
      <c r="A121" s="107" t="s">
        <v>71</v>
      </c>
      <c r="B121" s="107" t="s">
        <v>24</v>
      </c>
      <c r="C121" s="112">
        <v>0.98809999999999998</v>
      </c>
      <c r="D121" s="112">
        <v>0.99729999999999996</v>
      </c>
      <c r="E121" s="112">
        <v>1.0155000000000001</v>
      </c>
      <c r="F121" s="112">
        <v>1.0928</v>
      </c>
      <c r="G121" s="112">
        <v>1.0045999999999999</v>
      </c>
      <c r="H121" s="112">
        <v>1.0118</v>
      </c>
      <c r="I121" s="112">
        <v>1.1292</v>
      </c>
      <c r="J121" s="112">
        <v>1.2441</v>
      </c>
      <c r="K121" s="112">
        <v>1.2135</v>
      </c>
      <c r="L121" s="112">
        <v>1.2915000000000001</v>
      </c>
      <c r="M121" s="112">
        <v>1.4329000000000001</v>
      </c>
      <c r="N121" s="112">
        <v>1.4486000000000001</v>
      </c>
      <c r="O121" s="112">
        <v>1.6907000000000001</v>
      </c>
      <c r="P121" s="112">
        <v>1.8028</v>
      </c>
      <c r="Q121" s="112">
        <v>1.6975</v>
      </c>
      <c r="R121" s="112">
        <v>1.7635000000000001</v>
      </c>
      <c r="S121" s="112">
        <v>1.6833</v>
      </c>
      <c r="T121" s="112">
        <v>1.7495000000000001</v>
      </c>
      <c r="U121" s="112" t="s">
        <v>82</v>
      </c>
    </row>
    <row r="122" spans="1:21" x14ac:dyDescent="0.3">
      <c r="A122" s="107" t="s">
        <v>58</v>
      </c>
      <c r="B122" s="107" t="s">
        <v>25</v>
      </c>
      <c r="C122" s="112">
        <v>0.69499999999999995</v>
      </c>
      <c r="D122" s="112">
        <v>0.70179999999999998</v>
      </c>
      <c r="E122" s="112">
        <v>0.71440000000000003</v>
      </c>
      <c r="F122" s="112">
        <v>0.68540000000000001</v>
      </c>
      <c r="G122" s="112">
        <v>0.72860000000000003</v>
      </c>
      <c r="H122" s="112">
        <v>0.74160000000000004</v>
      </c>
      <c r="I122" s="112">
        <v>0.74490000000000001</v>
      </c>
      <c r="J122" s="112">
        <v>0.80200000000000005</v>
      </c>
      <c r="K122" s="112">
        <v>0.80889999999999995</v>
      </c>
      <c r="L122" s="112">
        <v>0.89829999999999999</v>
      </c>
      <c r="M122" s="112">
        <v>0.86199999999999999</v>
      </c>
      <c r="N122" s="112">
        <v>0.8861</v>
      </c>
      <c r="O122" s="112">
        <v>0.92789999999999995</v>
      </c>
      <c r="P122" s="112">
        <v>0.81220000000000003</v>
      </c>
      <c r="Q122" s="112">
        <v>0.98529999999999995</v>
      </c>
      <c r="R122" s="112">
        <v>1.0391999999999999</v>
      </c>
      <c r="S122" s="112">
        <v>1.0096000000000001</v>
      </c>
      <c r="T122" s="112">
        <v>0.99150000000000005</v>
      </c>
      <c r="U122" s="112" t="s">
        <v>82</v>
      </c>
    </row>
    <row r="123" spans="1:21" x14ac:dyDescent="0.3">
      <c r="A123" s="107" t="s">
        <v>59</v>
      </c>
      <c r="B123" s="107" t="s">
        <v>26</v>
      </c>
      <c r="C123" s="112">
        <v>1.2684</v>
      </c>
      <c r="D123" s="112">
        <v>1.2964</v>
      </c>
      <c r="E123" s="112">
        <v>1.3041</v>
      </c>
      <c r="F123" s="112">
        <v>1.3173999999999999</v>
      </c>
      <c r="G123" s="112">
        <v>1.3615999999999999</v>
      </c>
      <c r="H123" s="112">
        <v>1.2821</v>
      </c>
      <c r="I123" s="112">
        <v>1.4764999999999999</v>
      </c>
      <c r="J123" s="112">
        <v>1.4629000000000001</v>
      </c>
      <c r="K123" s="112">
        <v>1.458</v>
      </c>
      <c r="L123" s="112">
        <v>1.5395000000000001</v>
      </c>
      <c r="M123" s="112">
        <v>1.4439</v>
      </c>
      <c r="N123" s="112">
        <v>1.4317</v>
      </c>
      <c r="O123" s="112">
        <v>1.4821</v>
      </c>
      <c r="P123" s="112">
        <v>1.4409000000000001</v>
      </c>
      <c r="Q123" s="112">
        <v>1.4551000000000001</v>
      </c>
      <c r="R123" s="112">
        <v>1.5744</v>
      </c>
      <c r="S123" s="112">
        <v>1.5246999999999999</v>
      </c>
      <c r="T123" s="112">
        <v>1.51</v>
      </c>
      <c r="U123" s="112" t="s">
        <v>82</v>
      </c>
    </row>
    <row r="124" spans="1:21" x14ac:dyDescent="0.3">
      <c r="A124" s="107" t="s">
        <v>60</v>
      </c>
      <c r="B124" s="107" t="s">
        <v>27</v>
      </c>
      <c r="C124" s="112">
        <v>1.8338000000000001</v>
      </c>
      <c r="D124" s="112">
        <v>1.8996999999999999</v>
      </c>
      <c r="E124" s="112">
        <v>2.04</v>
      </c>
      <c r="F124" s="112">
        <v>2.1084000000000001</v>
      </c>
      <c r="G124" s="112">
        <v>2.1459999999999999</v>
      </c>
      <c r="H124" s="112">
        <v>2.2766000000000002</v>
      </c>
      <c r="I124" s="112">
        <v>2.4030999999999998</v>
      </c>
      <c r="J124" s="112">
        <v>2.4895</v>
      </c>
      <c r="K124" s="112">
        <v>2.6362000000000001</v>
      </c>
      <c r="L124" s="112">
        <v>2.7837000000000001</v>
      </c>
      <c r="M124" s="112">
        <v>3.0066000000000002</v>
      </c>
      <c r="N124" s="112">
        <v>3.0236999999999998</v>
      </c>
      <c r="O124" s="112">
        <v>3.246</v>
      </c>
      <c r="P124" s="112">
        <v>3.2682000000000002</v>
      </c>
      <c r="Q124" s="112">
        <v>3.2991000000000001</v>
      </c>
      <c r="R124" s="112">
        <v>3.5222000000000002</v>
      </c>
      <c r="S124" s="112">
        <v>3.5857000000000001</v>
      </c>
      <c r="T124" s="112">
        <v>3.6372</v>
      </c>
      <c r="U124" s="112" t="s">
        <v>82</v>
      </c>
    </row>
    <row r="125" spans="1:21" x14ac:dyDescent="0.3">
      <c r="A125" s="107" t="s">
        <v>77</v>
      </c>
      <c r="B125" s="107" t="s">
        <v>86</v>
      </c>
      <c r="C125" s="112" t="s">
        <v>82</v>
      </c>
      <c r="D125" s="112" t="s">
        <v>82</v>
      </c>
      <c r="E125" s="112" t="s">
        <v>82</v>
      </c>
      <c r="F125" s="112" t="s">
        <v>82</v>
      </c>
      <c r="G125" s="112" t="s">
        <v>82</v>
      </c>
      <c r="H125" s="112" t="s">
        <v>82</v>
      </c>
      <c r="I125" s="112">
        <v>1.9023000000000001</v>
      </c>
      <c r="J125" s="112">
        <v>1.9824999999999999</v>
      </c>
      <c r="K125" s="112">
        <v>1.7965</v>
      </c>
      <c r="L125" s="112">
        <v>1.6989000000000001</v>
      </c>
      <c r="M125" s="112">
        <v>1.7095</v>
      </c>
      <c r="N125" s="112">
        <v>1.7927999999999999</v>
      </c>
      <c r="O125" s="112">
        <v>1.8067</v>
      </c>
      <c r="P125" s="112">
        <v>1.8168</v>
      </c>
      <c r="Q125" s="112">
        <v>1.8632</v>
      </c>
      <c r="R125" s="112">
        <v>1.5166999999999999</v>
      </c>
      <c r="S125" s="112">
        <v>1.4291</v>
      </c>
      <c r="T125" s="112">
        <v>1.6211</v>
      </c>
      <c r="U125" s="112" t="s">
        <v>82</v>
      </c>
    </row>
    <row r="126" spans="1:21" x14ac:dyDescent="0.3">
      <c r="A126" s="107" t="s">
        <v>78</v>
      </c>
      <c r="B126" s="107" t="s">
        <v>87</v>
      </c>
      <c r="C126" s="112">
        <v>2.4799000000000002</v>
      </c>
      <c r="D126" s="112">
        <v>2.5419</v>
      </c>
      <c r="E126" s="112">
        <v>2.6524999999999999</v>
      </c>
      <c r="F126" s="112">
        <v>2.7084999999999999</v>
      </c>
      <c r="G126" s="112">
        <v>2.6728999999999998</v>
      </c>
      <c r="H126" s="112">
        <v>2.7616999999999998</v>
      </c>
      <c r="I126" s="112">
        <v>2.9380999999999999</v>
      </c>
      <c r="J126" s="112">
        <v>3.3033999999999999</v>
      </c>
      <c r="K126" s="112">
        <v>3.3323999999999998</v>
      </c>
      <c r="L126" s="112">
        <v>3.1928000000000001</v>
      </c>
      <c r="M126" s="112">
        <v>3.2351000000000001</v>
      </c>
      <c r="N126" s="112">
        <v>3.3422000000000001</v>
      </c>
      <c r="O126" s="112">
        <v>3.5819999999999999</v>
      </c>
      <c r="P126" s="112">
        <v>3.5489000000000002</v>
      </c>
      <c r="Q126" s="112">
        <v>3.673</v>
      </c>
      <c r="R126" s="112">
        <v>4.1231</v>
      </c>
      <c r="S126" s="112">
        <v>3.9902000000000002</v>
      </c>
      <c r="T126" s="112">
        <v>4.0839999999999996</v>
      </c>
      <c r="U126" s="112" t="s">
        <v>82</v>
      </c>
    </row>
    <row r="127" spans="1:21" x14ac:dyDescent="0.3">
      <c r="A127" s="107" t="s">
        <v>79</v>
      </c>
      <c r="B127" s="107" t="s">
        <v>183</v>
      </c>
      <c r="C127" s="112" t="s">
        <v>82</v>
      </c>
      <c r="D127" s="112" t="s">
        <v>82</v>
      </c>
      <c r="E127" s="112" t="s">
        <v>82</v>
      </c>
      <c r="F127" s="112" t="s">
        <v>82</v>
      </c>
      <c r="G127" s="112" t="s">
        <v>82</v>
      </c>
      <c r="H127" s="112" t="s">
        <v>82</v>
      </c>
      <c r="I127" s="112" t="s">
        <v>82</v>
      </c>
      <c r="J127" s="112" t="s">
        <v>82</v>
      </c>
      <c r="K127" s="112" t="s">
        <v>82</v>
      </c>
      <c r="L127" s="112" t="s">
        <v>82</v>
      </c>
      <c r="M127" s="112">
        <v>0.96730000000000005</v>
      </c>
      <c r="N127" s="112">
        <v>0.89339999999999997</v>
      </c>
      <c r="O127" s="112">
        <v>0.95240000000000002</v>
      </c>
      <c r="P127" s="112">
        <v>1.0153000000000001</v>
      </c>
      <c r="Q127" s="112">
        <v>1.0669999999999999</v>
      </c>
      <c r="R127" s="112">
        <v>1.1234999999999999</v>
      </c>
      <c r="S127" s="112">
        <v>1.1928000000000001</v>
      </c>
      <c r="T127" s="112">
        <v>1.2251000000000001</v>
      </c>
      <c r="U127" s="112" t="s">
        <v>82</v>
      </c>
    </row>
    <row r="128" spans="1:21" x14ac:dyDescent="0.3">
      <c r="A128" s="107" t="s">
        <v>97</v>
      </c>
      <c r="B128" s="107" t="s">
        <v>96</v>
      </c>
      <c r="C128" s="112" t="s">
        <v>82</v>
      </c>
      <c r="D128" s="112" t="s">
        <v>82</v>
      </c>
      <c r="E128" s="112" t="s">
        <v>82</v>
      </c>
      <c r="F128" s="112" t="s">
        <v>82</v>
      </c>
      <c r="G128" s="112" t="s">
        <v>82</v>
      </c>
      <c r="H128" s="112" t="s">
        <v>82</v>
      </c>
      <c r="I128" s="112" t="s">
        <v>82</v>
      </c>
      <c r="J128" s="112" t="s">
        <v>82</v>
      </c>
      <c r="K128" s="112" t="s">
        <v>82</v>
      </c>
      <c r="L128" s="112" t="s">
        <v>82</v>
      </c>
      <c r="M128" s="112">
        <v>1.0501</v>
      </c>
      <c r="N128" s="112">
        <v>1.0772999999999999</v>
      </c>
      <c r="O128" s="112">
        <v>1.101</v>
      </c>
      <c r="P128" s="112">
        <v>0.97509999999999997</v>
      </c>
      <c r="Q128" s="112">
        <v>1.0570999999999999</v>
      </c>
      <c r="R128" s="112">
        <v>0.96609999999999996</v>
      </c>
      <c r="S128" s="112">
        <v>0.87060000000000004</v>
      </c>
      <c r="T128" s="112" t="s">
        <v>82</v>
      </c>
      <c r="U128" s="112" t="s">
        <v>82</v>
      </c>
    </row>
    <row r="129" spans="1:21" x14ac:dyDescent="0.3">
      <c r="A129" s="107" t="s">
        <v>80</v>
      </c>
      <c r="B129" s="107" t="s">
        <v>88</v>
      </c>
      <c r="C129" s="112" t="s">
        <v>82</v>
      </c>
      <c r="D129" s="112">
        <v>0.41070000000000001</v>
      </c>
      <c r="E129" s="112">
        <v>0.4224</v>
      </c>
      <c r="F129" s="112">
        <v>0.47070000000000001</v>
      </c>
      <c r="G129" s="112">
        <v>0.46800000000000003</v>
      </c>
      <c r="H129" s="112">
        <v>0.52769999999999995</v>
      </c>
      <c r="I129" s="112">
        <v>0.55489999999999995</v>
      </c>
      <c r="J129" s="112">
        <v>0.63749999999999996</v>
      </c>
      <c r="K129" s="112">
        <v>0.6411</v>
      </c>
      <c r="L129" s="112">
        <v>0.66879999999999995</v>
      </c>
      <c r="M129" s="112">
        <v>0.64459999999999995</v>
      </c>
      <c r="N129" s="112">
        <v>0.67200000000000004</v>
      </c>
      <c r="O129" s="112">
        <v>0.751</v>
      </c>
      <c r="P129" s="112">
        <v>0.70389999999999997</v>
      </c>
      <c r="Q129" s="112">
        <v>0.74660000000000004</v>
      </c>
      <c r="R129" s="112">
        <v>0.72519999999999996</v>
      </c>
      <c r="S129" s="112">
        <v>0.67079999999999995</v>
      </c>
      <c r="T129" s="112">
        <v>0.7238</v>
      </c>
      <c r="U129" s="112" t="s">
        <v>82</v>
      </c>
    </row>
    <row r="130" spans="1:21" x14ac:dyDescent="0.3">
      <c r="A130" s="107" t="s">
        <v>81</v>
      </c>
      <c r="B130" s="107" t="s">
        <v>89</v>
      </c>
      <c r="C130" s="112">
        <v>0.84279999999999999</v>
      </c>
      <c r="D130" s="112">
        <v>0.9768</v>
      </c>
      <c r="E130" s="112">
        <v>0.96260000000000001</v>
      </c>
      <c r="F130" s="112">
        <v>0.95509999999999995</v>
      </c>
      <c r="G130" s="112">
        <v>1.0435000000000001</v>
      </c>
      <c r="H130" s="112">
        <v>0.98450000000000004</v>
      </c>
      <c r="I130" s="112">
        <v>0.97340000000000004</v>
      </c>
      <c r="J130" s="112">
        <v>1.0478000000000001</v>
      </c>
      <c r="K130" s="112">
        <v>1.1069</v>
      </c>
      <c r="L130" s="112">
        <v>1.0680000000000001</v>
      </c>
      <c r="M130" s="112">
        <v>1.0221</v>
      </c>
      <c r="N130" s="112">
        <v>1.0909</v>
      </c>
      <c r="O130" s="112">
        <v>1.3045</v>
      </c>
      <c r="P130" s="112">
        <v>1.3889</v>
      </c>
      <c r="Q130" s="112">
        <v>1.4639</v>
      </c>
      <c r="R130" s="112">
        <v>1.5065</v>
      </c>
      <c r="S130" s="112">
        <v>1.4851000000000001</v>
      </c>
      <c r="T130" s="112" t="s">
        <v>82</v>
      </c>
      <c r="U130" s="112" t="s">
        <v>82</v>
      </c>
    </row>
    <row r="131" spans="1:21" x14ac:dyDescent="0.3">
      <c r="A131" s="107" t="s">
        <v>95</v>
      </c>
      <c r="B131" s="107" t="s">
        <v>94</v>
      </c>
      <c r="C131" s="112" t="s">
        <v>82</v>
      </c>
      <c r="D131" s="112" t="s">
        <v>82</v>
      </c>
      <c r="E131" s="112" t="s">
        <v>82</v>
      </c>
      <c r="F131" s="112" t="s">
        <v>82</v>
      </c>
      <c r="G131" s="112" t="s">
        <v>82</v>
      </c>
      <c r="H131" s="112" t="s">
        <v>82</v>
      </c>
      <c r="I131" s="112" t="s">
        <v>82</v>
      </c>
      <c r="J131" s="112" t="s">
        <v>82</v>
      </c>
      <c r="K131" s="112" t="s">
        <v>82</v>
      </c>
      <c r="L131" s="112" t="s">
        <v>82</v>
      </c>
      <c r="M131" s="112" t="s">
        <v>82</v>
      </c>
      <c r="N131" s="112" t="s">
        <v>82</v>
      </c>
      <c r="O131" s="112" t="s">
        <v>82</v>
      </c>
      <c r="P131" s="112" t="s">
        <v>82</v>
      </c>
      <c r="Q131" s="112" t="s">
        <v>82</v>
      </c>
      <c r="R131" s="112">
        <v>0.86780000000000002</v>
      </c>
      <c r="S131" s="112" t="s">
        <v>82</v>
      </c>
      <c r="T131" s="112" t="s">
        <v>82</v>
      </c>
      <c r="U131" s="112" t="s">
        <v>82</v>
      </c>
    </row>
    <row r="132" spans="1:21" x14ac:dyDescent="0.3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</row>
    <row r="133" spans="1:21" x14ac:dyDescent="0.3">
      <c r="A133" s="105" t="s">
        <v>93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</row>
    <row r="134" spans="1:21" x14ac:dyDescent="0.3">
      <c r="A134" s="105" t="s">
        <v>82</v>
      </c>
      <c r="B134" s="105" t="s">
        <v>92</v>
      </c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</row>
    <row r="135" spans="1:21" x14ac:dyDescent="0.3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</row>
    <row r="136" spans="1:21" x14ac:dyDescent="0.3">
      <c r="A136" s="105" t="s">
        <v>126</v>
      </c>
      <c r="B136" s="105" t="s">
        <v>125</v>
      </c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</row>
    <row r="137" spans="1:21" x14ac:dyDescent="0.3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</row>
    <row r="138" spans="1:21" x14ac:dyDescent="0.3">
      <c r="A138" s="107" t="s">
        <v>120</v>
      </c>
      <c r="B138" s="107" t="s">
        <v>119</v>
      </c>
      <c r="C138" s="107" t="s">
        <v>118</v>
      </c>
      <c r="D138" s="107" t="s">
        <v>117</v>
      </c>
      <c r="E138" s="107" t="s">
        <v>116</v>
      </c>
      <c r="F138" s="107" t="s">
        <v>115</v>
      </c>
      <c r="G138" s="107" t="s">
        <v>114</v>
      </c>
      <c r="H138" s="107" t="s">
        <v>113</v>
      </c>
      <c r="I138" s="107" t="s">
        <v>112</v>
      </c>
      <c r="J138" s="107" t="s">
        <v>111</v>
      </c>
      <c r="K138" s="107" t="s">
        <v>110</v>
      </c>
      <c r="L138" s="107" t="s">
        <v>109</v>
      </c>
      <c r="M138" s="107" t="s">
        <v>108</v>
      </c>
      <c r="N138" s="107" t="s">
        <v>107</v>
      </c>
      <c r="O138" s="107" t="s">
        <v>106</v>
      </c>
      <c r="P138" s="107" t="s">
        <v>105</v>
      </c>
      <c r="Q138" s="107" t="s">
        <v>104</v>
      </c>
      <c r="R138" s="107" t="s">
        <v>103</v>
      </c>
      <c r="S138" s="107" t="s">
        <v>102</v>
      </c>
      <c r="T138" s="115" t="s">
        <v>101</v>
      </c>
      <c r="U138" s="115">
        <v>2018</v>
      </c>
    </row>
    <row r="139" spans="1:21" x14ac:dyDescent="0.3">
      <c r="A139" s="107" t="s">
        <v>67</v>
      </c>
      <c r="B139" s="107" t="s">
        <v>99</v>
      </c>
      <c r="C139" s="113">
        <v>100</v>
      </c>
      <c r="D139" s="108">
        <v>101.73699999999999</v>
      </c>
      <c r="E139" s="108">
        <v>104.47499999999999</v>
      </c>
      <c r="F139" s="108">
        <v>106.29900000000001</v>
      </c>
      <c r="G139" s="108">
        <v>103.771</v>
      </c>
      <c r="H139" s="108">
        <v>105.06</v>
      </c>
      <c r="I139" s="108">
        <v>106.563</v>
      </c>
      <c r="J139" s="108">
        <v>106.575</v>
      </c>
      <c r="K139" s="108">
        <v>109.17400000000001</v>
      </c>
      <c r="L139" s="108">
        <v>118.655</v>
      </c>
      <c r="M139" s="108">
        <v>125.06699999999999</v>
      </c>
      <c r="N139" s="108">
        <v>121.449</v>
      </c>
      <c r="O139" s="108">
        <v>130.756</v>
      </c>
      <c r="P139" s="108">
        <v>133.851</v>
      </c>
      <c r="Q139" s="108">
        <v>134.30799999999999</v>
      </c>
      <c r="R139" s="108">
        <v>137.15700000000001</v>
      </c>
      <c r="S139" s="108">
        <v>140.45599999999999</v>
      </c>
      <c r="T139" s="108">
        <v>140.74199999999999</v>
      </c>
      <c r="U139" s="108" t="s">
        <v>82</v>
      </c>
    </row>
    <row r="140" spans="1:21" x14ac:dyDescent="0.3">
      <c r="A140" s="107" t="s">
        <v>35</v>
      </c>
      <c r="B140" s="107" t="s">
        <v>2</v>
      </c>
      <c r="C140" s="113">
        <v>100</v>
      </c>
      <c r="D140" s="108">
        <v>98.631</v>
      </c>
      <c r="E140" s="108">
        <v>102.241</v>
      </c>
      <c r="F140" s="108">
        <v>105.74299999999999</v>
      </c>
      <c r="G140" s="108">
        <v>106.768</v>
      </c>
      <c r="H140" s="108">
        <v>107.59099999999999</v>
      </c>
      <c r="I140" s="108">
        <v>97.231999999999999</v>
      </c>
      <c r="J140" s="108">
        <v>98.863</v>
      </c>
      <c r="K140" s="108">
        <v>99.183999999999997</v>
      </c>
      <c r="L140" s="108">
        <v>107.521</v>
      </c>
      <c r="M140" s="108">
        <v>109.395</v>
      </c>
      <c r="N140" s="108">
        <v>104.857</v>
      </c>
      <c r="O140" s="108">
        <v>117.35299999999999</v>
      </c>
      <c r="P140" s="108">
        <v>121.31</v>
      </c>
      <c r="Q140" s="108">
        <v>126.34</v>
      </c>
      <c r="R140" s="108">
        <v>129.84100000000001</v>
      </c>
      <c r="S140" s="108">
        <v>131.834</v>
      </c>
      <c r="T140" s="108">
        <v>127.077</v>
      </c>
      <c r="U140" s="108" t="s">
        <v>82</v>
      </c>
    </row>
    <row r="141" spans="1:21" x14ac:dyDescent="0.3">
      <c r="A141" s="107" t="s">
        <v>36</v>
      </c>
      <c r="B141" s="107" t="s">
        <v>3</v>
      </c>
      <c r="C141" s="113">
        <v>100</v>
      </c>
      <c r="D141" s="108">
        <v>97.147000000000006</v>
      </c>
      <c r="E141" s="108">
        <v>100.82299999999999</v>
      </c>
      <c r="F141" s="108">
        <v>104.839</v>
      </c>
      <c r="G141" s="108">
        <v>99.358000000000004</v>
      </c>
      <c r="H141" s="108">
        <v>105.01900000000001</v>
      </c>
      <c r="I141" s="108">
        <v>103.304</v>
      </c>
      <c r="J141" s="108">
        <v>107.36799999999999</v>
      </c>
      <c r="K141" s="108">
        <v>105.613</v>
      </c>
      <c r="L141" s="108">
        <v>127.43600000000001</v>
      </c>
      <c r="M141" s="108">
        <v>130.90700000000001</v>
      </c>
      <c r="N141" s="108">
        <v>120.47499999999999</v>
      </c>
      <c r="O141" s="108">
        <v>125.38200000000001</v>
      </c>
      <c r="P141" s="108">
        <v>130.54</v>
      </c>
      <c r="Q141" s="108">
        <v>121.20399999999999</v>
      </c>
      <c r="R141" s="108">
        <v>111.52500000000001</v>
      </c>
      <c r="S141" s="108">
        <v>131.423</v>
      </c>
      <c r="T141" s="108">
        <v>132.38900000000001</v>
      </c>
      <c r="U141" s="108" t="s">
        <v>82</v>
      </c>
    </row>
    <row r="142" spans="1:21" x14ac:dyDescent="0.3">
      <c r="A142" s="107" t="s">
        <v>37</v>
      </c>
      <c r="B142" s="107" t="s">
        <v>182</v>
      </c>
      <c r="C142" s="113">
        <v>100</v>
      </c>
      <c r="D142" s="108">
        <v>101.806</v>
      </c>
      <c r="E142" s="108">
        <v>108.458</v>
      </c>
      <c r="F142" s="108">
        <v>109.26300000000001</v>
      </c>
      <c r="G142" s="108">
        <v>107.968</v>
      </c>
      <c r="H142" s="108">
        <v>115.95399999999999</v>
      </c>
      <c r="I142" s="108">
        <v>120.122</v>
      </c>
      <c r="J142" s="108">
        <v>125.02200000000001</v>
      </c>
      <c r="K142" s="108">
        <v>130.41800000000001</v>
      </c>
      <c r="L142" s="108">
        <v>136.02099999999999</v>
      </c>
      <c r="M142" s="108">
        <v>146.46299999999999</v>
      </c>
      <c r="N142" s="108">
        <v>141.21899999999999</v>
      </c>
      <c r="O142" s="108">
        <v>157.51900000000001</v>
      </c>
      <c r="P142" s="108">
        <v>159.22499999999999</v>
      </c>
      <c r="Q142" s="108">
        <v>158.167</v>
      </c>
      <c r="R142" s="108">
        <v>159.791</v>
      </c>
      <c r="S142" s="108">
        <v>165.947</v>
      </c>
      <c r="T142" s="108">
        <v>172.09399999999999</v>
      </c>
      <c r="U142" s="108" t="s">
        <v>82</v>
      </c>
    </row>
    <row r="143" spans="1:21" x14ac:dyDescent="0.3">
      <c r="A143" s="107" t="s">
        <v>38</v>
      </c>
      <c r="B143" s="107" t="s">
        <v>4</v>
      </c>
      <c r="C143" s="113">
        <v>100</v>
      </c>
      <c r="D143" s="108">
        <v>102.77200000000001</v>
      </c>
      <c r="E143" s="108">
        <v>107.878</v>
      </c>
      <c r="F143" s="108">
        <v>105.467</v>
      </c>
      <c r="G143" s="108">
        <v>102.93300000000001</v>
      </c>
      <c r="H143" s="108">
        <v>97.058999999999997</v>
      </c>
      <c r="I143" s="108">
        <v>94.834999999999994</v>
      </c>
      <c r="J143" s="108">
        <v>98.775999999999996</v>
      </c>
      <c r="K143" s="108">
        <v>102.625</v>
      </c>
      <c r="L143" s="108">
        <v>116.33499999999999</v>
      </c>
      <c r="M143" s="108">
        <v>126.67</v>
      </c>
      <c r="N143" s="108">
        <v>115.054</v>
      </c>
      <c r="O143" s="108">
        <v>114.961</v>
      </c>
      <c r="P143" s="108">
        <v>122.86799999999999</v>
      </c>
      <c r="Q143" s="108">
        <v>124.22</v>
      </c>
      <c r="R143" s="108">
        <v>122.746</v>
      </c>
      <c r="S143" s="108">
        <v>118.33499999999999</v>
      </c>
      <c r="T143" s="108">
        <v>118.113</v>
      </c>
      <c r="U143" s="108" t="s">
        <v>82</v>
      </c>
    </row>
    <row r="144" spans="1:21" x14ac:dyDescent="0.3">
      <c r="A144" s="107" t="s">
        <v>39</v>
      </c>
      <c r="B144" s="107" t="s">
        <v>98</v>
      </c>
      <c r="C144" s="113">
        <v>100</v>
      </c>
      <c r="D144" s="108">
        <v>107.593</v>
      </c>
      <c r="E144" s="108">
        <v>110.18</v>
      </c>
      <c r="F144" s="108">
        <v>110.69799999999999</v>
      </c>
      <c r="G144" s="108">
        <v>110.414</v>
      </c>
      <c r="H144" s="108">
        <v>114.851</v>
      </c>
      <c r="I144" s="108">
        <v>116.035</v>
      </c>
      <c r="J144" s="108">
        <v>119.762</v>
      </c>
      <c r="K144" s="108">
        <v>121.917</v>
      </c>
      <c r="L144" s="108">
        <v>120.82</v>
      </c>
      <c r="M144" s="108">
        <v>125.575</v>
      </c>
      <c r="N144" s="108">
        <v>120.52200000000001</v>
      </c>
      <c r="O144" s="108">
        <v>125.246</v>
      </c>
      <c r="P144" s="108">
        <v>126.739</v>
      </c>
      <c r="Q144" s="108">
        <v>124.81100000000001</v>
      </c>
      <c r="R144" s="108">
        <v>135.41399999999999</v>
      </c>
      <c r="S144" s="108">
        <v>136.71299999999999</v>
      </c>
      <c r="T144" s="108">
        <v>139.76300000000001</v>
      </c>
      <c r="U144" s="108" t="s">
        <v>82</v>
      </c>
    </row>
    <row r="145" spans="1:21" x14ac:dyDescent="0.3">
      <c r="A145" s="107" t="s">
        <v>40</v>
      </c>
      <c r="B145" s="107" t="s">
        <v>6</v>
      </c>
      <c r="C145" s="113">
        <v>100</v>
      </c>
      <c r="D145" s="108">
        <v>111.514</v>
      </c>
      <c r="E145" s="108">
        <v>103.042</v>
      </c>
      <c r="F145" s="108">
        <v>87.552000000000007</v>
      </c>
      <c r="G145" s="108">
        <v>99.778999999999996</v>
      </c>
      <c r="H145" s="108">
        <v>111.51600000000001</v>
      </c>
      <c r="I145" s="108">
        <v>110.667</v>
      </c>
      <c r="J145" s="108">
        <v>98.247</v>
      </c>
      <c r="K145" s="108">
        <v>102.673</v>
      </c>
      <c r="L145" s="108">
        <v>93.617999999999995</v>
      </c>
      <c r="M145" s="108">
        <v>94.692999999999998</v>
      </c>
      <c r="N145" s="108">
        <v>95.015000000000001</v>
      </c>
      <c r="O145" s="108">
        <v>99.046999999999997</v>
      </c>
      <c r="P145" s="108">
        <v>94.983000000000004</v>
      </c>
      <c r="Q145" s="108">
        <v>99.813999999999993</v>
      </c>
      <c r="R145" s="108">
        <v>106.416</v>
      </c>
      <c r="S145" s="108">
        <v>110.76</v>
      </c>
      <c r="T145" s="108">
        <v>105.645</v>
      </c>
      <c r="U145" s="108" t="s">
        <v>82</v>
      </c>
    </row>
    <row r="146" spans="1:21" x14ac:dyDescent="0.3">
      <c r="A146" s="107" t="s">
        <v>41</v>
      </c>
      <c r="B146" s="107" t="s">
        <v>7</v>
      </c>
      <c r="C146" s="113">
        <v>100</v>
      </c>
      <c r="D146" s="108">
        <v>104.247</v>
      </c>
      <c r="E146" s="108">
        <v>109.31399999999999</v>
      </c>
      <c r="F146" s="108">
        <v>99.406000000000006</v>
      </c>
      <c r="G146" s="108">
        <v>97.350999999999999</v>
      </c>
      <c r="H146" s="108">
        <v>101.589</v>
      </c>
      <c r="I146" s="108">
        <v>99.081000000000003</v>
      </c>
      <c r="J146" s="108">
        <v>101.252</v>
      </c>
      <c r="K146" s="108">
        <v>109.958</v>
      </c>
      <c r="L146" s="108">
        <v>136.76</v>
      </c>
      <c r="M146" s="108">
        <v>162.749</v>
      </c>
      <c r="N146" s="108">
        <v>179.88800000000001</v>
      </c>
      <c r="O146" s="108">
        <v>195.56700000000001</v>
      </c>
      <c r="P146" s="108">
        <v>179.03200000000001</v>
      </c>
      <c r="Q146" s="108">
        <v>203.22300000000001</v>
      </c>
      <c r="R146" s="108">
        <v>251.15199999999999</v>
      </c>
      <c r="S146" s="108">
        <v>244.75700000000001</v>
      </c>
      <c r="T146" s="108">
        <v>242.977</v>
      </c>
      <c r="U146" s="108" t="s">
        <v>82</v>
      </c>
    </row>
    <row r="147" spans="1:21" x14ac:dyDescent="0.3">
      <c r="A147" s="107" t="s">
        <v>42</v>
      </c>
      <c r="B147" s="107" t="s">
        <v>8</v>
      </c>
      <c r="C147" s="113">
        <v>100</v>
      </c>
      <c r="D147" s="108">
        <v>98.067999999999998</v>
      </c>
      <c r="E147" s="108">
        <v>99.247</v>
      </c>
      <c r="F147" s="108">
        <v>95.478999999999999</v>
      </c>
      <c r="G147" s="108">
        <v>102.151</v>
      </c>
      <c r="H147" s="108">
        <v>102.58799999999999</v>
      </c>
      <c r="I147" s="108">
        <v>110.78700000000001</v>
      </c>
      <c r="J147" s="108">
        <v>82.61</v>
      </c>
      <c r="K147" s="108">
        <v>86.71</v>
      </c>
      <c r="L147" s="108">
        <v>97.709000000000003</v>
      </c>
      <c r="M147" s="108">
        <v>103.20399999999999</v>
      </c>
      <c r="N147" s="108">
        <v>104.277</v>
      </c>
      <c r="O147" s="108">
        <v>105.688</v>
      </c>
      <c r="P147" s="108">
        <v>110.29</v>
      </c>
      <c r="Q147" s="108">
        <v>107.974</v>
      </c>
      <c r="R147" s="108">
        <v>112.958</v>
      </c>
      <c r="S147" s="108">
        <v>119.97499999999999</v>
      </c>
      <c r="T147" s="108">
        <v>117.242</v>
      </c>
      <c r="U147" s="108" t="s">
        <v>82</v>
      </c>
    </row>
    <row r="148" spans="1:21" x14ac:dyDescent="0.3">
      <c r="A148" s="107" t="s">
        <v>43</v>
      </c>
      <c r="B148" s="107" t="s">
        <v>9</v>
      </c>
      <c r="C148" s="113">
        <v>100</v>
      </c>
      <c r="D148" s="108">
        <v>101.009</v>
      </c>
      <c r="E148" s="108">
        <v>95.375</v>
      </c>
      <c r="F148" s="108">
        <v>93.210999999999999</v>
      </c>
      <c r="G148" s="108">
        <v>93.415000000000006</v>
      </c>
      <c r="H148" s="108">
        <v>93.884</v>
      </c>
      <c r="I148" s="108">
        <v>93.338999999999999</v>
      </c>
      <c r="J148" s="108">
        <v>94.57</v>
      </c>
      <c r="K148" s="108">
        <v>109.735</v>
      </c>
      <c r="L148" s="108">
        <v>129.63800000000001</v>
      </c>
      <c r="M148" s="108">
        <v>145.97200000000001</v>
      </c>
      <c r="N148" s="108">
        <v>163.76900000000001</v>
      </c>
      <c r="O148" s="108">
        <v>199.816</v>
      </c>
      <c r="P148" s="108">
        <v>209.18600000000001</v>
      </c>
      <c r="Q148" s="108">
        <v>209.94499999999999</v>
      </c>
      <c r="R148" s="108">
        <v>208.13900000000001</v>
      </c>
      <c r="S148" s="108">
        <v>219.68100000000001</v>
      </c>
      <c r="T148" s="108">
        <v>222.98699999999999</v>
      </c>
      <c r="U148" s="108" t="s">
        <v>82</v>
      </c>
    </row>
    <row r="149" spans="1:21" x14ac:dyDescent="0.3">
      <c r="A149" s="107" t="s">
        <v>44</v>
      </c>
      <c r="B149" s="107" t="s">
        <v>10</v>
      </c>
      <c r="C149" s="113">
        <v>100</v>
      </c>
      <c r="D149" s="108">
        <v>106.044</v>
      </c>
      <c r="E149" s="108">
        <v>106.61</v>
      </c>
      <c r="F149" s="108">
        <v>114.355</v>
      </c>
      <c r="G149" s="108">
        <v>106.87</v>
      </c>
      <c r="H149" s="108">
        <v>112.151</v>
      </c>
      <c r="I149" s="108">
        <v>112.408</v>
      </c>
      <c r="J149" s="108">
        <v>110.64</v>
      </c>
      <c r="K149" s="108">
        <v>113.289</v>
      </c>
      <c r="L149" s="108">
        <v>122.983</v>
      </c>
      <c r="M149" s="108">
        <v>127.65900000000001</v>
      </c>
      <c r="N149" s="108">
        <v>126.634</v>
      </c>
      <c r="O149" s="108">
        <v>130.72900000000001</v>
      </c>
      <c r="P149" s="108">
        <v>131.214</v>
      </c>
      <c r="Q149" s="108">
        <v>134.07400000000001</v>
      </c>
      <c r="R149" s="108">
        <v>142.36600000000001</v>
      </c>
      <c r="S149" s="108">
        <v>147.65600000000001</v>
      </c>
      <c r="T149" s="108">
        <v>144.184</v>
      </c>
      <c r="U149" s="108" t="s">
        <v>82</v>
      </c>
    </row>
    <row r="150" spans="1:21" x14ac:dyDescent="0.3">
      <c r="A150" s="107" t="s">
        <v>45</v>
      </c>
      <c r="B150" s="107" t="s">
        <v>31</v>
      </c>
      <c r="C150" s="113">
        <v>100</v>
      </c>
      <c r="D150" s="108">
        <v>85.043000000000006</v>
      </c>
      <c r="E150" s="108">
        <v>77.147000000000006</v>
      </c>
      <c r="F150" s="108">
        <v>76.727999999999994</v>
      </c>
      <c r="G150" s="108">
        <v>70.572999999999993</v>
      </c>
      <c r="H150" s="108">
        <v>75.835999999999999</v>
      </c>
      <c r="I150" s="108">
        <v>75.069000000000003</v>
      </c>
      <c r="J150" s="108">
        <v>78.683999999999997</v>
      </c>
      <c r="K150" s="108">
        <v>69.968999999999994</v>
      </c>
      <c r="L150" s="108">
        <v>82.653000000000006</v>
      </c>
      <c r="M150" s="108">
        <v>96.326999999999998</v>
      </c>
      <c r="N150" s="108">
        <v>96.956000000000003</v>
      </c>
      <c r="O150" s="108">
        <v>103.982</v>
      </c>
      <c r="P150" s="108">
        <v>98.344999999999999</v>
      </c>
      <c r="Q150" s="108">
        <v>107.825</v>
      </c>
      <c r="R150" s="108">
        <v>103.95399999999999</v>
      </c>
      <c r="S150" s="108">
        <v>104.379</v>
      </c>
      <c r="T150" s="108">
        <v>110.4</v>
      </c>
      <c r="U150" s="108" t="s">
        <v>82</v>
      </c>
    </row>
    <row r="151" spans="1:21" x14ac:dyDescent="0.3">
      <c r="A151" s="107" t="s">
        <v>46</v>
      </c>
      <c r="B151" s="107" t="s">
        <v>11</v>
      </c>
      <c r="C151" s="113">
        <v>100</v>
      </c>
      <c r="D151" s="108">
        <v>104.41200000000001</v>
      </c>
      <c r="E151" s="108">
        <v>111.851</v>
      </c>
      <c r="F151" s="108">
        <v>124.366</v>
      </c>
      <c r="G151" s="108">
        <v>117.562</v>
      </c>
      <c r="H151" s="108">
        <v>114.935</v>
      </c>
      <c r="I151" s="108">
        <v>115.80800000000001</v>
      </c>
      <c r="J151" s="108">
        <v>123.629</v>
      </c>
      <c r="K151" s="108">
        <v>126.405</v>
      </c>
      <c r="L151" s="108">
        <v>132.893</v>
      </c>
      <c r="M151" s="108">
        <v>143.501</v>
      </c>
      <c r="N151" s="108">
        <v>148.851</v>
      </c>
      <c r="O151" s="108">
        <v>169.315</v>
      </c>
      <c r="P151" s="108">
        <v>188.80600000000001</v>
      </c>
      <c r="Q151" s="108">
        <v>198.108</v>
      </c>
      <c r="R151" s="108">
        <v>187.82</v>
      </c>
      <c r="S151" s="108">
        <v>194.52099999999999</v>
      </c>
      <c r="T151" s="108">
        <v>197.477</v>
      </c>
      <c r="U151" s="108" t="s">
        <v>82</v>
      </c>
    </row>
    <row r="152" spans="1:21" x14ac:dyDescent="0.3">
      <c r="A152" s="107" t="s">
        <v>47</v>
      </c>
      <c r="B152" s="107" t="s">
        <v>12</v>
      </c>
      <c r="C152" s="113">
        <v>100</v>
      </c>
      <c r="D152" s="108">
        <v>103.93600000000001</v>
      </c>
      <c r="E152" s="108">
        <v>99.344999999999999</v>
      </c>
      <c r="F152" s="108">
        <v>115.864</v>
      </c>
      <c r="G152" s="108">
        <v>108.889</v>
      </c>
      <c r="H152" s="108">
        <v>111.786</v>
      </c>
      <c r="I152" s="108">
        <v>118.31399999999999</v>
      </c>
      <c r="J152" s="108">
        <v>108.003</v>
      </c>
      <c r="K152" s="108">
        <v>74.350999999999999</v>
      </c>
      <c r="L152" s="108">
        <v>92.733999999999995</v>
      </c>
      <c r="M152" s="108">
        <v>100.88500000000001</v>
      </c>
      <c r="N152" s="108">
        <v>103.19799999999999</v>
      </c>
      <c r="O152" s="108">
        <v>136.571</v>
      </c>
      <c r="P152" s="108">
        <v>178.04300000000001</v>
      </c>
      <c r="Q152" s="108">
        <v>177.023</v>
      </c>
      <c r="R152" s="108">
        <v>179.41800000000001</v>
      </c>
      <c r="S152" s="108">
        <v>169.095</v>
      </c>
      <c r="T152" s="108">
        <v>151.30500000000001</v>
      </c>
      <c r="U152" s="108" t="s">
        <v>82</v>
      </c>
    </row>
    <row r="153" spans="1:21" x14ac:dyDescent="0.3">
      <c r="A153" s="107" t="s">
        <v>48</v>
      </c>
      <c r="B153" s="107" t="s">
        <v>13</v>
      </c>
      <c r="C153" s="113">
        <v>100</v>
      </c>
      <c r="D153" s="108">
        <v>102.15600000000001</v>
      </c>
      <c r="E153" s="108">
        <v>98.683000000000007</v>
      </c>
      <c r="F153" s="108">
        <v>98.081999999999994</v>
      </c>
      <c r="G153" s="108">
        <v>93.903000000000006</v>
      </c>
      <c r="H153" s="108">
        <v>90.373000000000005</v>
      </c>
      <c r="I153" s="108">
        <v>89.628</v>
      </c>
      <c r="J153" s="108">
        <v>84.65</v>
      </c>
      <c r="K153" s="108">
        <v>91.26</v>
      </c>
      <c r="L153" s="108">
        <v>131.69499999999999</v>
      </c>
      <c r="M153" s="108">
        <v>110.51900000000001</v>
      </c>
      <c r="N153" s="108">
        <v>101.93300000000001</v>
      </c>
      <c r="O153" s="108">
        <v>105.601</v>
      </c>
      <c r="P153" s="108">
        <v>100.038</v>
      </c>
      <c r="Q153" s="108">
        <v>106.676</v>
      </c>
      <c r="R153" s="108">
        <v>102.581</v>
      </c>
      <c r="S153" s="108">
        <v>118.28100000000001</v>
      </c>
      <c r="T153" s="108">
        <v>110.79300000000001</v>
      </c>
      <c r="U153" s="108" t="s">
        <v>82</v>
      </c>
    </row>
    <row r="154" spans="1:21" x14ac:dyDescent="0.3">
      <c r="A154" s="107" t="s">
        <v>49</v>
      </c>
      <c r="B154" s="107" t="s">
        <v>14</v>
      </c>
      <c r="C154" s="113">
        <v>100</v>
      </c>
      <c r="D154" s="108">
        <v>118.642</v>
      </c>
      <c r="E154" s="108">
        <v>105.151</v>
      </c>
      <c r="F154" s="108">
        <v>99.146000000000001</v>
      </c>
      <c r="G154" s="108">
        <v>98.876000000000005</v>
      </c>
      <c r="H154" s="108">
        <v>102.92700000000001</v>
      </c>
      <c r="I154" s="108">
        <v>109.78400000000001</v>
      </c>
      <c r="J154" s="108">
        <v>103.06100000000001</v>
      </c>
      <c r="K154" s="108">
        <v>99.552000000000007</v>
      </c>
      <c r="L154" s="108">
        <v>125.78400000000001</v>
      </c>
      <c r="M154" s="108">
        <v>116.035</v>
      </c>
      <c r="N154" s="108">
        <v>113.426</v>
      </c>
      <c r="O154" s="108">
        <v>128.35400000000001</v>
      </c>
      <c r="P154" s="108">
        <v>109.742</v>
      </c>
      <c r="Q154" s="108">
        <v>121.041</v>
      </c>
      <c r="R154" s="108">
        <v>123.511</v>
      </c>
      <c r="S154" s="108">
        <v>122.096</v>
      </c>
      <c r="T154" s="108">
        <v>113.54300000000001</v>
      </c>
      <c r="U154" s="108" t="s">
        <v>82</v>
      </c>
    </row>
    <row r="155" spans="1:21" x14ac:dyDescent="0.3">
      <c r="A155" s="107" t="s">
        <v>50</v>
      </c>
      <c r="B155" s="107" t="s">
        <v>15</v>
      </c>
      <c r="C155" s="113">
        <v>100</v>
      </c>
      <c r="D155" s="108">
        <v>109.732</v>
      </c>
      <c r="E155" s="108">
        <v>106.021</v>
      </c>
      <c r="F155" s="108">
        <v>104.90900000000001</v>
      </c>
      <c r="G155" s="108">
        <v>103.376</v>
      </c>
      <c r="H155" s="108">
        <v>107.651</v>
      </c>
      <c r="I155" s="108">
        <v>103.92100000000001</v>
      </c>
      <c r="J155" s="108">
        <v>115.748</v>
      </c>
      <c r="K155" s="108">
        <v>130.67500000000001</v>
      </c>
      <c r="L155" s="108">
        <v>128.22200000000001</v>
      </c>
      <c r="M155" s="108">
        <v>133.30000000000001</v>
      </c>
      <c r="N155" s="108">
        <v>137.196</v>
      </c>
      <c r="O155" s="108">
        <v>137.929</v>
      </c>
      <c r="P155" s="108">
        <v>136.46100000000001</v>
      </c>
      <c r="Q155" s="108">
        <v>135.483</v>
      </c>
      <c r="R155" s="108">
        <v>122.501</v>
      </c>
      <c r="S155" s="108">
        <v>123.107</v>
      </c>
      <c r="T155" s="108">
        <v>124.533</v>
      </c>
      <c r="U155" s="108" t="s">
        <v>82</v>
      </c>
    </row>
    <row r="156" spans="1:21" x14ac:dyDescent="0.3">
      <c r="A156" s="107" t="s">
        <v>51</v>
      </c>
      <c r="B156" s="107" t="s">
        <v>16</v>
      </c>
      <c r="C156" s="113">
        <v>100</v>
      </c>
      <c r="D156" s="108">
        <v>91.269000000000005</v>
      </c>
      <c r="E156" s="108">
        <v>99.251000000000005</v>
      </c>
      <c r="F156" s="108">
        <v>101.67400000000001</v>
      </c>
      <c r="G156" s="108">
        <v>90.647000000000006</v>
      </c>
      <c r="H156" s="108">
        <v>82.933999999999997</v>
      </c>
      <c r="I156" s="108">
        <v>103.033</v>
      </c>
      <c r="J156" s="108">
        <v>130.441</v>
      </c>
      <c r="K156" s="108">
        <v>117.277</v>
      </c>
      <c r="L156" s="108">
        <v>135.86099999999999</v>
      </c>
      <c r="M156" s="108">
        <v>149.321</v>
      </c>
      <c r="N156" s="108">
        <v>151.39599999999999</v>
      </c>
      <c r="O156" s="108">
        <v>170.446</v>
      </c>
      <c r="P156" s="108">
        <v>151.80000000000001</v>
      </c>
      <c r="Q156" s="108">
        <v>122.928</v>
      </c>
      <c r="R156" s="108">
        <v>129.52600000000001</v>
      </c>
      <c r="S156" s="108">
        <v>138.392</v>
      </c>
      <c r="T156" s="108">
        <v>133.32599999999999</v>
      </c>
      <c r="U156" s="108" t="s">
        <v>82</v>
      </c>
    </row>
    <row r="157" spans="1:21" x14ac:dyDescent="0.3">
      <c r="A157" s="107" t="s">
        <v>52</v>
      </c>
      <c r="B157" s="107" t="s">
        <v>17</v>
      </c>
      <c r="C157" s="113">
        <v>100</v>
      </c>
      <c r="D157" s="108">
        <v>104.387</v>
      </c>
      <c r="E157" s="108">
        <v>111.944</v>
      </c>
      <c r="F157" s="108">
        <v>96.488</v>
      </c>
      <c r="G157" s="108">
        <v>95.677999999999997</v>
      </c>
      <c r="H157" s="108">
        <v>113.822</v>
      </c>
      <c r="I157" s="108">
        <v>95.153999999999996</v>
      </c>
      <c r="J157" s="108">
        <v>120.12</v>
      </c>
      <c r="K157" s="108">
        <v>139.78</v>
      </c>
      <c r="L157" s="108">
        <v>128.20400000000001</v>
      </c>
      <c r="M157" s="108">
        <v>154.56100000000001</v>
      </c>
      <c r="N157" s="108">
        <v>119.363</v>
      </c>
      <c r="O157" s="108">
        <v>106.979</v>
      </c>
      <c r="P157" s="108">
        <v>127.863</v>
      </c>
      <c r="Q157" s="108">
        <v>101.91800000000001</v>
      </c>
      <c r="R157" s="108">
        <v>95.867999999999995</v>
      </c>
      <c r="S157" s="108">
        <v>98.697000000000003</v>
      </c>
      <c r="T157" s="108">
        <v>119.178</v>
      </c>
      <c r="U157" s="108" t="s">
        <v>82</v>
      </c>
    </row>
    <row r="158" spans="1:21" x14ac:dyDescent="0.3">
      <c r="A158" s="107" t="s">
        <v>53</v>
      </c>
      <c r="B158" s="107" t="s">
        <v>18</v>
      </c>
      <c r="C158" s="113">
        <v>100</v>
      </c>
      <c r="D158" s="108">
        <v>103.61</v>
      </c>
      <c r="E158" s="108">
        <v>115.09</v>
      </c>
      <c r="F158" s="108">
        <v>117.339</v>
      </c>
      <c r="G158" s="108">
        <v>113.384</v>
      </c>
      <c r="H158" s="108">
        <v>117.977</v>
      </c>
      <c r="I158" s="108">
        <v>120.215</v>
      </c>
      <c r="J158" s="108">
        <v>119.01300000000001</v>
      </c>
      <c r="K158" s="108">
        <v>114.669</v>
      </c>
      <c r="L158" s="108">
        <v>117.922</v>
      </c>
      <c r="M158" s="108">
        <v>119.68899999999999</v>
      </c>
      <c r="N158" s="108">
        <v>124.142</v>
      </c>
      <c r="O158" s="108">
        <v>128.529</v>
      </c>
      <c r="P158" s="108">
        <v>135.148</v>
      </c>
      <c r="Q158" s="108">
        <v>133.33199999999999</v>
      </c>
      <c r="R158" s="108">
        <v>126.64700000000001</v>
      </c>
      <c r="S158" s="108">
        <v>144.12200000000001</v>
      </c>
      <c r="T158" s="108">
        <v>156.30000000000001</v>
      </c>
      <c r="U158" s="108" t="s">
        <v>82</v>
      </c>
    </row>
    <row r="159" spans="1:21" x14ac:dyDescent="0.3">
      <c r="A159" s="107" t="s">
        <v>54</v>
      </c>
      <c r="B159" s="107" t="s">
        <v>19</v>
      </c>
      <c r="C159" s="113">
        <v>100</v>
      </c>
      <c r="D159" s="108">
        <v>103.916</v>
      </c>
      <c r="E159" s="108">
        <v>98.076999999999998</v>
      </c>
      <c r="F159" s="108">
        <v>104.654</v>
      </c>
      <c r="G159" s="108">
        <v>102.416</v>
      </c>
      <c r="H159" s="108">
        <v>102.298</v>
      </c>
      <c r="I159" s="108">
        <v>104.068</v>
      </c>
      <c r="J159" s="108">
        <v>107.01900000000001</v>
      </c>
      <c r="K159" s="108">
        <v>113.82599999999999</v>
      </c>
      <c r="L159" s="108">
        <v>117.378</v>
      </c>
      <c r="M159" s="108">
        <v>117.52800000000001</v>
      </c>
      <c r="N159" s="108">
        <v>114.078</v>
      </c>
      <c r="O159" s="108">
        <v>120.477</v>
      </c>
      <c r="P159" s="108">
        <v>122.65</v>
      </c>
      <c r="Q159" s="108">
        <v>124.134</v>
      </c>
      <c r="R159" s="108">
        <v>126.455</v>
      </c>
      <c r="S159" s="108">
        <v>122.634</v>
      </c>
      <c r="T159" s="108">
        <v>114.31</v>
      </c>
      <c r="U159" s="108" t="s">
        <v>82</v>
      </c>
    </row>
    <row r="160" spans="1:21" x14ac:dyDescent="0.3">
      <c r="A160" s="107" t="s">
        <v>70</v>
      </c>
      <c r="B160" s="107" t="s">
        <v>20</v>
      </c>
      <c r="C160" s="113">
        <v>100</v>
      </c>
      <c r="D160" s="108">
        <v>105.30200000000001</v>
      </c>
      <c r="E160" s="108">
        <v>112.59699999999999</v>
      </c>
      <c r="F160" s="108">
        <v>113.18</v>
      </c>
      <c r="G160" s="108">
        <v>111.68300000000001</v>
      </c>
      <c r="H160" s="108">
        <v>113.824</v>
      </c>
      <c r="I160" s="108">
        <v>118.386</v>
      </c>
      <c r="J160" s="108">
        <v>113.494</v>
      </c>
      <c r="K160" s="108">
        <v>115.57599999999999</v>
      </c>
      <c r="L160" s="108">
        <v>123.756</v>
      </c>
      <c r="M160" s="108">
        <v>122.875</v>
      </c>
      <c r="N160" s="108">
        <v>104.289</v>
      </c>
      <c r="O160" s="108">
        <v>121.589</v>
      </c>
      <c r="P160" s="108">
        <v>130.47399999999999</v>
      </c>
      <c r="Q160" s="108">
        <v>135.34700000000001</v>
      </c>
      <c r="R160" s="108">
        <v>142.994</v>
      </c>
      <c r="S160" s="108">
        <v>141.072</v>
      </c>
      <c r="T160" s="108">
        <v>139.458</v>
      </c>
      <c r="U160" s="108" t="s">
        <v>82</v>
      </c>
    </row>
    <row r="161" spans="1:21" x14ac:dyDescent="0.3">
      <c r="A161" s="107" t="s">
        <v>55</v>
      </c>
      <c r="B161" s="107" t="s">
        <v>21</v>
      </c>
      <c r="C161" s="113">
        <v>100</v>
      </c>
      <c r="D161" s="108">
        <v>96.986999999999995</v>
      </c>
      <c r="E161" s="108">
        <v>100.76300000000001</v>
      </c>
      <c r="F161" s="108">
        <v>112.90900000000001</v>
      </c>
      <c r="G161" s="108">
        <v>105.57599999999999</v>
      </c>
      <c r="H161" s="108">
        <v>106.851</v>
      </c>
      <c r="I161" s="108">
        <v>98.852000000000004</v>
      </c>
      <c r="J161" s="108">
        <v>97.558000000000007</v>
      </c>
      <c r="K161" s="108">
        <v>93.283000000000001</v>
      </c>
      <c r="L161" s="108">
        <v>100.447</v>
      </c>
      <c r="M161" s="108">
        <v>109.959</v>
      </c>
      <c r="N161" s="108">
        <v>116.349</v>
      </c>
      <c r="O161" s="108">
        <v>121.64400000000001</v>
      </c>
      <c r="P161" s="108">
        <v>137.881</v>
      </c>
      <c r="Q161" s="108">
        <v>131.488</v>
      </c>
      <c r="R161" s="108">
        <v>132.60900000000001</v>
      </c>
      <c r="S161" s="108">
        <v>136.59800000000001</v>
      </c>
      <c r="T161" s="108">
        <v>132.25200000000001</v>
      </c>
      <c r="U161" s="108" t="s">
        <v>82</v>
      </c>
    </row>
    <row r="162" spans="1:21" x14ac:dyDescent="0.3">
      <c r="A162" s="107" t="s">
        <v>56</v>
      </c>
      <c r="B162" s="107" t="s">
        <v>22</v>
      </c>
      <c r="C162" s="113">
        <v>100</v>
      </c>
      <c r="D162" s="108">
        <v>66.477000000000004</v>
      </c>
      <c r="E162" s="108">
        <v>72.956000000000003</v>
      </c>
      <c r="F162" s="108">
        <v>70.733000000000004</v>
      </c>
      <c r="G162" s="108">
        <v>71.709999999999994</v>
      </c>
      <c r="H162" s="108">
        <v>68.251000000000005</v>
      </c>
      <c r="I162" s="108">
        <v>68.531000000000006</v>
      </c>
      <c r="J162" s="108">
        <v>61.587000000000003</v>
      </c>
      <c r="K162" s="108">
        <v>63.253999999999998</v>
      </c>
      <c r="L162" s="108">
        <v>76.897000000000006</v>
      </c>
      <c r="M162" s="108">
        <v>94.807000000000002</v>
      </c>
      <c r="N162" s="108">
        <v>69.668999999999997</v>
      </c>
      <c r="O162" s="108">
        <v>75.537000000000006</v>
      </c>
      <c r="P162" s="108">
        <v>78.462999999999994</v>
      </c>
      <c r="Q162" s="108">
        <v>78.043000000000006</v>
      </c>
      <c r="R162" s="108">
        <v>68.016000000000005</v>
      </c>
      <c r="S162" s="108">
        <v>70.454999999999998</v>
      </c>
      <c r="T162" s="108">
        <v>81.930999999999997</v>
      </c>
      <c r="U162" s="108" t="s">
        <v>82</v>
      </c>
    </row>
    <row r="163" spans="1:21" x14ac:dyDescent="0.3">
      <c r="A163" s="107" t="s">
        <v>57</v>
      </c>
      <c r="B163" s="107" t="s">
        <v>23</v>
      </c>
      <c r="C163" s="113">
        <v>100</v>
      </c>
      <c r="D163" s="108">
        <v>104.733</v>
      </c>
      <c r="E163" s="108">
        <v>104.813</v>
      </c>
      <c r="F163" s="108">
        <v>99.641000000000005</v>
      </c>
      <c r="G163" s="108">
        <v>102.869</v>
      </c>
      <c r="H163" s="108">
        <v>110.35299999999999</v>
      </c>
      <c r="I163" s="108">
        <v>99.941999999999993</v>
      </c>
      <c r="J163" s="108">
        <v>96.54</v>
      </c>
      <c r="K163" s="108">
        <v>113.33799999999999</v>
      </c>
      <c r="L163" s="108">
        <v>126.444</v>
      </c>
      <c r="M163" s="108">
        <v>135.43700000000001</v>
      </c>
      <c r="N163" s="108">
        <v>151.38900000000001</v>
      </c>
      <c r="O163" s="108">
        <v>169.66</v>
      </c>
      <c r="P163" s="108">
        <v>171.04599999999999</v>
      </c>
      <c r="Q163" s="108">
        <v>163.71600000000001</v>
      </c>
      <c r="R163" s="108">
        <v>165.08</v>
      </c>
      <c r="S163" s="108">
        <v>176.274</v>
      </c>
      <c r="T163" s="108">
        <v>180.91300000000001</v>
      </c>
      <c r="U163" s="108" t="s">
        <v>82</v>
      </c>
    </row>
    <row r="164" spans="1:21" x14ac:dyDescent="0.3">
      <c r="A164" s="107" t="s">
        <v>71</v>
      </c>
      <c r="B164" s="107" t="s">
        <v>24</v>
      </c>
      <c r="C164" s="113">
        <v>100</v>
      </c>
      <c r="D164" s="108">
        <v>96.799000000000007</v>
      </c>
      <c r="E164" s="108">
        <v>96.933999999999997</v>
      </c>
      <c r="F164" s="108">
        <v>104.751</v>
      </c>
      <c r="G164" s="108">
        <v>94.625</v>
      </c>
      <c r="H164" s="108">
        <v>92.578999999999994</v>
      </c>
      <c r="I164" s="108">
        <v>101.33</v>
      </c>
      <c r="J164" s="108">
        <v>110.68899999999999</v>
      </c>
      <c r="K164" s="108">
        <v>106.178</v>
      </c>
      <c r="L164" s="108">
        <v>113.93600000000001</v>
      </c>
      <c r="M164" s="108">
        <v>121.797</v>
      </c>
      <c r="N164" s="108">
        <v>123.923</v>
      </c>
      <c r="O164" s="108">
        <v>142.05500000000001</v>
      </c>
      <c r="P164" s="108">
        <v>150.91200000000001</v>
      </c>
      <c r="Q164" s="108">
        <v>140.184</v>
      </c>
      <c r="R164" s="108">
        <v>144.874</v>
      </c>
      <c r="S164" s="108">
        <v>141.36199999999999</v>
      </c>
      <c r="T164" s="108">
        <v>148.86099999999999</v>
      </c>
      <c r="U164" s="108" t="s">
        <v>82</v>
      </c>
    </row>
    <row r="165" spans="1:21" x14ac:dyDescent="0.3">
      <c r="A165" s="107" t="s">
        <v>58</v>
      </c>
      <c r="B165" s="107" t="s">
        <v>25</v>
      </c>
      <c r="C165" s="113">
        <v>100</v>
      </c>
      <c r="D165" s="108">
        <v>100.489</v>
      </c>
      <c r="E165" s="108">
        <v>101.949</v>
      </c>
      <c r="F165" s="108">
        <v>99.316000000000003</v>
      </c>
      <c r="G165" s="108">
        <v>102.155</v>
      </c>
      <c r="H165" s="108">
        <v>103.145</v>
      </c>
      <c r="I165" s="108">
        <v>102.65300000000001</v>
      </c>
      <c r="J165" s="108">
        <v>105.958</v>
      </c>
      <c r="K165" s="108">
        <v>105.414</v>
      </c>
      <c r="L165" s="108">
        <v>117.325</v>
      </c>
      <c r="M165" s="108">
        <v>112.029</v>
      </c>
      <c r="N165" s="108">
        <v>113.54900000000001</v>
      </c>
      <c r="O165" s="108">
        <v>116.642</v>
      </c>
      <c r="P165" s="108">
        <v>102.071</v>
      </c>
      <c r="Q165" s="108">
        <v>121.595</v>
      </c>
      <c r="R165" s="108">
        <v>123.783</v>
      </c>
      <c r="S165" s="108">
        <v>122.889</v>
      </c>
      <c r="T165" s="108">
        <v>120.16500000000001</v>
      </c>
      <c r="U165" s="108" t="s">
        <v>82</v>
      </c>
    </row>
    <row r="166" spans="1:21" x14ac:dyDescent="0.3">
      <c r="A166" s="107" t="s">
        <v>59</v>
      </c>
      <c r="B166" s="107" t="s">
        <v>26</v>
      </c>
      <c r="C166" s="113">
        <v>100</v>
      </c>
      <c r="D166" s="108">
        <v>103.24299999999999</v>
      </c>
      <c r="E166" s="108">
        <v>103.465</v>
      </c>
      <c r="F166" s="108">
        <v>104.916</v>
      </c>
      <c r="G166" s="108">
        <v>106.036</v>
      </c>
      <c r="H166" s="108">
        <v>100.494</v>
      </c>
      <c r="I166" s="108">
        <v>112.285</v>
      </c>
      <c r="J166" s="108">
        <v>105.747</v>
      </c>
      <c r="K166" s="108">
        <v>105.164</v>
      </c>
      <c r="L166" s="108">
        <v>114.491</v>
      </c>
      <c r="M166" s="108">
        <v>106.941</v>
      </c>
      <c r="N166" s="108">
        <v>104.164</v>
      </c>
      <c r="O166" s="108">
        <v>104.23399999999999</v>
      </c>
      <c r="P166" s="108">
        <v>102.485</v>
      </c>
      <c r="Q166" s="108">
        <v>102.86799999999999</v>
      </c>
      <c r="R166" s="108">
        <v>108.515</v>
      </c>
      <c r="S166" s="108">
        <v>108.607</v>
      </c>
      <c r="T166" s="108">
        <v>106.6</v>
      </c>
      <c r="U166" s="108" t="s">
        <v>82</v>
      </c>
    </row>
    <row r="167" spans="1:21" x14ac:dyDescent="0.3">
      <c r="A167" s="107" t="s">
        <v>60</v>
      </c>
      <c r="B167" s="107" t="s">
        <v>27</v>
      </c>
      <c r="C167" s="113">
        <v>100</v>
      </c>
      <c r="D167" s="108">
        <v>102.227</v>
      </c>
      <c r="E167" s="108">
        <v>107.875</v>
      </c>
      <c r="F167" s="108">
        <v>111.316</v>
      </c>
      <c r="G167" s="108">
        <v>109.545</v>
      </c>
      <c r="H167" s="108">
        <v>115.97</v>
      </c>
      <c r="I167" s="108">
        <v>120.30500000000001</v>
      </c>
      <c r="J167" s="108">
        <v>124.283</v>
      </c>
      <c r="K167" s="108">
        <v>131.92599999999999</v>
      </c>
      <c r="L167" s="108">
        <v>144.11199999999999</v>
      </c>
      <c r="M167" s="108">
        <v>150.72300000000001</v>
      </c>
      <c r="N167" s="108">
        <v>151.673</v>
      </c>
      <c r="O167" s="108">
        <v>159.03700000000001</v>
      </c>
      <c r="P167" s="108">
        <v>160.244</v>
      </c>
      <c r="Q167" s="108">
        <v>159.22499999999999</v>
      </c>
      <c r="R167" s="108">
        <v>164.59800000000001</v>
      </c>
      <c r="S167" s="108">
        <v>171.10400000000001</v>
      </c>
      <c r="T167" s="108">
        <v>173.084</v>
      </c>
      <c r="U167" s="108" t="s">
        <v>82</v>
      </c>
    </row>
    <row r="168" spans="1:21" x14ac:dyDescent="0.3">
      <c r="A168" s="197" t="s">
        <v>77</v>
      </c>
      <c r="B168" s="197" t="s">
        <v>86</v>
      </c>
      <c r="C168" s="198" t="s">
        <v>82</v>
      </c>
      <c r="D168" s="199" t="s">
        <v>82</v>
      </c>
      <c r="E168" s="199" t="s">
        <v>82</v>
      </c>
      <c r="F168" s="199" t="s">
        <v>82</v>
      </c>
      <c r="G168" s="199" t="s">
        <v>82</v>
      </c>
      <c r="H168" s="199" t="s">
        <v>82</v>
      </c>
      <c r="I168" s="199">
        <f t="shared" ref="I168:T170" si="0">I82/$I82*100</f>
        <v>100</v>
      </c>
      <c r="J168" s="199">
        <f t="shared" si="0"/>
        <v>103.21059565910824</v>
      </c>
      <c r="K168" s="199">
        <f t="shared" si="0"/>
        <v>87.618750433395746</v>
      </c>
      <c r="L168" s="199">
        <f t="shared" si="0"/>
        <v>93.103806948200543</v>
      </c>
      <c r="M168" s="199">
        <f t="shared" si="0"/>
        <v>88.554885236807436</v>
      </c>
      <c r="N168" s="199">
        <f t="shared" si="0"/>
        <v>87.580611608071564</v>
      </c>
      <c r="O168" s="199">
        <f t="shared" si="0"/>
        <v>84.813813189099236</v>
      </c>
      <c r="P168" s="199">
        <f t="shared" si="0"/>
        <v>85.493377713057356</v>
      </c>
      <c r="Q168" s="199">
        <f t="shared" si="0"/>
        <v>89.491020040219141</v>
      </c>
      <c r="R168" s="199">
        <f t="shared" si="0"/>
        <v>78.708133971291858</v>
      </c>
      <c r="S168" s="199">
        <f t="shared" si="0"/>
        <v>79.970182372928377</v>
      </c>
      <c r="T168" s="199">
        <f t="shared" si="0"/>
        <v>88.402329935510721</v>
      </c>
      <c r="U168" s="199" t="s">
        <v>82</v>
      </c>
    </row>
    <row r="169" spans="1:21" x14ac:dyDescent="0.3">
      <c r="A169" s="107" t="s">
        <v>78</v>
      </c>
      <c r="B169" s="107" t="s">
        <v>87</v>
      </c>
      <c r="C169" s="113">
        <v>100</v>
      </c>
      <c r="D169" s="108">
        <v>101.262</v>
      </c>
      <c r="E169" s="108">
        <v>103.518</v>
      </c>
      <c r="F169" s="108">
        <v>106.28700000000001</v>
      </c>
      <c r="G169" s="108">
        <v>103.339</v>
      </c>
      <c r="H169" s="108">
        <v>105.16</v>
      </c>
      <c r="I169" s="108">
        <v>106.765</v>
      </c>
      <c r="J169" s="108">
        <v>112.789</v>
      </c>
      <c r="K169" s="108">
        <v>113.242</v>
      </c>
      <c r="L169" s="108">
        <v>110.571</v>
      </c>
      <c r="M169" s="108">
        <v>110.729</v>
      </c>
      <c r="N169" s="108">
        <v>110.226</v>
      </c>
      <c r="O169" s="108">
        <v>114.461</v>
      </c>
      <c r="P169" s="108">
        <v>113.05500000000001</v>
      </c>
      <c r="Q169" s="108">
        <v>114.599</v>
      </c>
      <c r="R169" s="108">
        <v>122.411</v>
      </c>
      <c r="S169" s="108">
        <v>122.426</v>
      </c>
      <c r="T169" s="108">
        <v>125.89400000000001</v>
      </c>
      <c r="U169" s="108" t="s">
        <v>82</v>
      </c>
    </row>
    <row r="170" spans="1:21" x14ac:dyDescent="0.3">
      <c r="A170" s="197" t="s">
        <v>79</v>
      </c>
      <c r="B170" s="197" t="s">
        <v>183</v>
      </c>
      <c r="C170" s="198" t="s">
        <v>82</v>
      </c>
      <c r="D170" s="199" t="s">
        <v>82</v>
      </c>
      <c r="E170" s="199" t="s">
        <v>82</v>
      </c>
      <c r="F170" s="199" t="s">
        <v>82</v>
      </c>
      <c r="G170" s="199" t="s">
        <v>82</v>
      </c>
      <c r="H170" s="199" t="s">
        <v>82</v>
      </c>
      <c r="I170" s="199" t="s">
        <v>82</v>
      </c>
      <c r="J170" s="199" t="s">
        <v>82</v>
      </c>
      <c r="K170" s="199" t="s">
        <v>82</v>
      </c>
      <c r="L170" s="199" t="s">
        <v>82</v>
      </c>
      <c r="M170" s="199">
        <f>M84/$M84*100</f>
        <v>100</v>
      </c>
      <c r="N170" s="199">
        <f>N84/$M84*100</f>
        <v>93.011171732917632</v>
      </c>
      <c r="O170" s="199">
        <f t="shared" ref="O170:T170" si="1">O84/$M84*100</f>
        <v>96.544557027799414</v>
      </c>
      <c r="P170" s="199">
        <f t="shared" si="1"/>
        <v>101.87061574434917</v>
      </c>
      <c r="Q170" s="199">
        <f t="shared" si="1"/>
        <v>104.57261626396466</v>
      </c>
      <c r="R170" s="199">
        <f t="shared" si="1"/>
        <v>108.33982852689007</v>
      </c>
      <c r="S170" s="199">
        <f t="shared" si="1"/>
        <v>114.00363730839177</v>
      </c>
      <c r="T170" s="199">
        <f t="shared" si="1"/>
        <v>117.0433878929592</v>
      </c>
      <c r="U170" s="199" t="s">
        <v>82</v>
      </c>
    </row>
    <row r="171" spans="1:21" x14ac:dyDescent="0.3">
      <c r="A171" s="197" t="s">
        <v>97</v>
      </c>
      <c r="B171" s="197" t="s">
        <v>96</v>
      </c>
      <c r="C171" s="198" t="s">
        <v>82</v>
      </c>
      <c r="D171" s="199" t="s">
        <v>82</v>
      </c>
      <c r="E171" s="199" t="s">
        <v>82</v>
      </c>
      <c r="F171" s="199" t="s">
        <v>82</v>
      </c>
      <c r="G171" s="199" t="s">
        <v>82</v>
      </c>
      <c r="H171" s="199" t="s">
        <v>82</v>
      </c>
      <c r="I171" s="199" t="s">
        <v>82</v>
      </c>
      <c r="J171" s="199" t="s">
        <v>82</v>
      </c>
      <c r="K171" s="199" t="s">
        <v>82</v>
      </c>
      <c r="L171" s="199" t="s">
        <v>82</v>
      </c>
      <c r="M171" s="199">
        <f>M85/$M85*100</f>
        <v>100</v>
      </c>
      <c r="N171" s="199">
        <f t="shared" ref="N171:T171" si="2">N85/$M85*100</f>
        <v>100.90867787369378</v>
      </c>
      <c r="O171" s="199">
        <f t="shared" si="2"/>
        <v>101.4311676510677</v>
      </c>
      <c r="P171" s="199">
        <f t="shared" si="2"/>
        <v>93.116765106769648</v>
      </c>
      <c r="Q171" s="199">
        <f t="shared" si="2"/>
        <v>96.319854611540208</v>
      </c>
      <c r="R171" s="199">
        <f t="shared" si="2"/>
        <v>85.48387096774195</v>
      </c>
      <c r="S171" s="199">
        <f t="shared" si="2"/>
        <v>80.781462971376655</v>
      </c>
      <c r="T171" s="199" t="s">
        <v>82</v>
      </c>
      <c r="U171" s="199" t="s">
        <v>82</v>
      </c>
    </row>
    <row r="172" spans="1:21" x14ac:dyDescent="0.3">
      <c r="A172" s="197" t="s">
        <v>80</v>
      </c>
      <c r="B172" s="197" t="s">
        <v>88</v>
      </c>
      <c r="C172" s="198" t="s">
        <v>82</v>
      </c>
      <c r="D172" s="199">
        <f>D86/$D86*100</f>
        <v>100</v>
      </c>
      <c r="E172" s="199">
        <f t="shared" ref="E172:T172" si="3">E86/$D86*100</f>
        <v>100.62439961575409</v>
      </c>
      <c r="F172" s="199">
        <f t="shared" si="3"/>
        <v>112.2478386167147</v>
      </c>
      <c r="G172" s="199">
        <f t="shared" si="3"/>
        <v>109.1258405379443</v>
      </c>
      <c r="H172" s="199">
        <f t="shared" si="3"/>
        <v>118.87608069164266</v>
      </c>
      <c r="I172" s="199">
        <f t="shared" si="3"/>
        <v>121.95004803073968</v>
      </c>
      <c r="J172" s="199">
        <f t="shared" si="3"/>
        <v>136.59942363112393</v>
      </c>
      <c r="K172" s="199">
        <f t="shared" si="3"/>
        <v>135.1104707012488</v>
      </c>
      <c r="L172" s="199">
        <f t="shared" si="3"/>
        <v>144.14024975984628</v>
      </c>
      <c r="M172" s="199">
        <f t="shared" si="3"/>
        <v>136.7915465898175</v>
      </c>
      <c r="N172" s="199">
        <f t="shared" si="3"/>
        <v>138.47262247838617</v>
      </c>
      <c r="O172" s="199">
        <f t="shared" si="3"/>
        <v>152.1133525456292</v>
      </c>
      <c r="P172" s="199">
        <f t="shared" si="3"/>
        <v>144.42843419788667</v>
      </c>
      <c r="Q172" s="199">
        <f t="shared" si="3"/>
        <v>150.67243035542745</v>
      </c>
      <c r="R172" s="199">
        <f t="shared" si="3"/>
        <v>144.2363112391931</v>
      </c>
      <c r="S172" s="199">
        <f t="shared" si="3"/>
        <v>136.7915465898175</v>
      </c>
      <c r="T172" s="199">
        <f t="shared" si="3"/>
        <v>148.27089337175792</v>
      </c>
      <c r="U172" s="199" t="s">
        <v>82</v>
      </c>
    </row>
    <row r="173" spans="1:21" x14ac:dyDescent="0.3">
      <c r="A173" s="107" t="s">
        <v>81</v>
      </c>
      <c r="B173" s="107" t="s">
        <v>89</v>
      </c>
      <c r="C173" s="113">
        <v>100</v>
      </c>
      <c r="D173" s="108">
        <v>112.718</v>
      </c>
      <c r="E173" s="108">
        <v>116.285</v>
      </c>
      <c r="F173" s="108">
        <v>118.139</v>
      </c>
      <c r="G173" s="108">
        <v>123.742</v>
      </c>
      <c r="H173" s="108">
        <v>114.235</v>
      </c>
      <c r="I173" s="108">
        <v>107.05</v>
      </c>
      <c r="J173" s="108">
        <v>110.178</v>
      </c>
      <c r="K173" s="108">
        <v>111.9</v>
      </c>
      <c r="L173" s="108">
        <v>109.389</v>
      </c>
      <c r="M173" s="108">
        <v>98.94</v>
      </c>
      <c r="N173" s="108">
        <v>103.94199999999999</v>
      </c>
      <c r="O173" s="108">
        <v>121.92100000000001</v>
      </c>
      <c r="P173" s="108">
        <v>131.88</v>
      </c>
      <c r="Q173" s="108">
        <v>133.08199999999999</v>
      </c>
      <c r="R173" s="108">
        <v>131.10400000000001</v>
      </c>
      <c r="S173" s="108">
        <v>132.78100000000001</v>
      </c>
      <c r="T173" s="108" t="s">
        <v>82</v>
      </c>
      <c r="U173" s="108" t="s">
        <v>82</v>
      </c>
    </row>
    <row r="174" spans="1:21" x14ac:dyDescent="0.3">
      <c r="A174" s="107" t="s">
        <v>95</v>
      </c>
      <c r="B174" s="107" t="s">
        <v>94</v>
      </c>
      <c r="C174" s="111" t="s">
        <v>82</v>
      </c>
      <c r="D174" s="108" t="s">
        <v>82</v>
      </c>
      <c r="E174" s="108" t="s">
        <v>82</v>
      </c>
      <c r="F174" s="108" t="s">
        <v>82</v>
      </c>
      <c r="G174" s="108" t="s">
        <v>82</v>
      </c>
      <c r="H174" s="108" t="s">
        <v>82</v>
      </c>
      <c r="I174" s="108" t="s">
        <v>82</v>
      </c>
      <c r="J174" s="108" t="s">
        <v>82</v>
      </c>
      <c r="K174" s="108" t="s">
        <v>82</v>
      </c>
      <c r="L174" s="108" t="s">
        <v>82</v>
      </c>
      <c r="M174" s="108" t="s">
        <v>82</v>
      </c>
      <c r="N174" s="108" t="s">
        <v>82</v>
      </c>
      <c r="O174" s="108" t="s">
        <v>82</v>
      </c>
      <c r="P174" s="108" t="s">
        <v>82</v>
      </c>
      <c r="Q174" s="108" t="s">
        <v>82</v>
      </c>
      <c r="R174" s="108" t="s">
        <v>82</v>
      </c>
      <c r="S174" s="108" t="s">
        <v>82</v>
      </c>
      <c r="T174" s="108" t="s">
        <v>82</v>
      </c>
      <c r="U174" s="108" t="s">
        <v>82</v>
      </c>
    </row>
    <row r="175" spans="1:21" x14ac:dyDescent="0.3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</row>
    <row r="176" spans="1:21" x14ac:dyDescent="0.3">
      <c r="A176" s="105" t="s">
        <v>93</v>
      </c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</row>
    <row r="177" spans="1:20" x14ac:dyDescent="0.3">
      <c r="A177" s="105" t="s">
        <v>82</v>
      </c>
      <c r="B177" s="105" t="s">
        <v>92</v>
      </c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9CCFF"/>
  </sheetPr>
  <dimension ref="A1:U22"/>
  <sheetViews>
    <sheetView zoomScale="80" zoomScaleNormal="80" workbookViewId="0">
      <selection activeCell="E27" sqref="E27"/>
    </sheetView>
  </sheetViews>
  <sheetFormatPr defaultColWidth="9.1796875" defaultRowHeight="14" x14ac:dyDescent="0.3"/>
  <cols>
    <col min="1" max="1" width="15" style="102" customWidth="1"/>
    <col min="2" max="2" width="38.1796875" style="102" customWidth="1"/>
    <col min="3" max="21" width="11.26953125" style="102" customWidth="1"/>
    <col min="22" max="16384" width="9.1796875" style="102"/>
  </cols>
  <sheetData>
    <row r="1" spans="1:21" x14ac:dyDescent="0.3">
      <c r="A1" s="105" t="s">
        <v>149</v>
      </c>
    </row>
    <row r="3" spans="1:21" x14ac:dyDescent="0.3">
      <c r="A3" s="105" t="s">
        <v>132</v>
      </c>
      <c r="B3" s="178">
        <v>43550.844791666663</v>
      </c>
    </row>
    <row r="4" spans="1:21" x14ac:dyDescent="0.3">
      <c r="A4" s="105" t="s">
        <v>131</v>
      </c>
      <c r="B4" s="178">
        <v>43551.649157256943</v>
      </c>
    </row>
    <row r="5" spans="1:21" x14ac:dyDescent="0.3">
      <c r="A5" s="105" t="s">
        <v>130</v>
      </c>
      <c r="B5" s="105" t="s">
        <v>129</v>
      </c>
    </row>
    <row r="7" spans="1:21" x14ac:dyDescent="0.3">
      <c r="A7" s="105" t="s">
        <v>120</v>
      </c>
      <c r="B7" s="105" t="s">
        <v>148</v>
      </c>
    </row>
    <row r="8" spans="1:21" x14ac:dyDescent="0.3">
      <c r="A8" s="105" t="s">
        <v>147</v>
      </c>
      <c r="B8" s="105" t="s">
        <v>146</v>
      </c>
    </row>
    <row r="10" spans="1:21" x14ac:dyDescent="0.3">
      <c r="A10" s="107" t="s">
        <v>126</v>
      </c>
      <c r="B10" s="107" t="s">
        <v>145</v>
      </c>
      <c r="C10" s="107" t="s">
        <v>118</v>
      </c>
      <c r="D10" s="107" t="s">
        <v>117</v>
      </c>
      <c r="E10" s="107" t="s">
        <v>116</v>
      </c>
      <c r="F10" s="107" t="s">
        <v>115</v>
      </c>
      <c r="G10" s="107" t="s">
        <v>114</v>
      </c>
      <c r="H10" s="107" t="s">
        <v>113</v>
      </c>
      <c r="I10" s="107" t="s">
        <v>112</v>
      </c>
      <c r="J10" s="107" t="s">
        <v>111</v>
      </c>
      <c r="K10" s="107" t="s">
        <v>110</v>
      </c>
      <c r="L10" s="107" t="s">
        <v>109</v>
      </c>
      <c r="M10" s="107" t="s">
        <v>108</v>
      </c>
      <c r="N10" s="107" t="s">
        <v>107</v>
      </c>
      <c r="O10" s="107" t="s">
        <v>106</v>
      </c>
      <c r="P10" s="107" t="s">
        <v>105</v>
      </c>
      <c r="Q10" s="107" t="s">
        <v>104</v>
      </c>
      <c r="R10" s="107" t="s">
        <v>103</v>
      </c>
      <c r="S10" s="107" t="s">
        <v>102</v>
      </c>
      <c r="T10" s="107" t="s">
        <v>101</v>
      </c>
      <c r="U10" s="107">
        <v>2018</v>
      </c>
    </row>
    <row r="11" spans="1:21" x14ac:dyDescent="0.3">
      <c r="A11" s="107" t="s">
        <v>144</v>
      </c>
      <c r="B11" s="107" t="s">
        <v>143</v>
      </c>
      <c r="C11" s="108">
        <v>87</v>
      </c>
      <c r="D11" s="108">
        <v>89</v>
      </c>
      <c r="E11" s="108">
        <v>90.2</v>
      </c>
      <c r="F11" s="108">
        <v>91.4</v>
      </c>
      <c r="G11" s="108">
        <v>93.7</v>
      </c>
      <c r="H11" s="108">
        <v>95.7</v>
      </c>
      <c r="I11" s="108">
        <v>98.8</v>
      </c>
      <c r="J11" s="108">
        <v>101.9</v>
      </c>
      <c r="K11" s="108">
        <v>102.4</v>
      </c>
      <c r="L11" s="108">
        <v>98</v>
      </c>
      <c r="M11" s="108">
        <v>100</v>
      </c>
      <c r="N11" s="108">
        <v>101.8</v>
      </c>
      <c r="O11" s="108">
        <v>101.4</v>
      </c>
      <c r="P11" s="108">
        <v>101.6</v>
      </c>
      <c r="Q11" s="108">
        <v>103.5</v>
      </c>
      <c r="R11" s="108">
        <v>105.9</v>
      </c>
      <c r="S11" s="108">
        <v>108</v>
      </c>
      <c r="T11" s="108">
        <v>110.7</v>
      </c>
      <c r="U11" s="108">
        <v>112.8</v>
      </c>
    </row>
    <row r="12" spans="1:21" x14ac:dyDescent="0.3">
      <c r="A12" s="107" t="s">
        <v>142</v>
      </c>
      <c r="B12" s="107" t="s">
        <v>141</v>
      </c>
      <c r="C12" s="108">
        <v>91</v>
      </c>
      <c r="D12" s="108">
        <v>93</v>
      </c>
      <c r="E12" s="108">
        <v>94.3</v>
      </c>
      <c r="F12" s="108">
        <v>95.5</v>
      </c>
      <c r="G12" s="108">
        <v>97.9</v>
      </c>
      <c r="H12" s="108">
        <v>100</v>
      </c>
      <c r="I12" s="108">
        <v>103.3</v>
      </c>
      <c r="J12" s="108">
        <v>106.5</v>
      </c>
      <c r="K12" s="108">
        <v>107</v>
      </c>
      <c r="L12" s="108">
        <v>102.4</v>
      </c>
      <c r="M12" s="108">
        <v>104.5</v>
      </c>
      <c r="N12" s="108">
        <v>106.4</v>
      </c>
      <c r="O12" s="108">
        <v>105.9</v>
      </c>
      <c r="P12" s="108">
        <v>106.2</v>
      </c>
      <c r="Q12" s="108">
        <v>108.1</v>
      </c>
      <c r="R12" s="108">
        <v>110.7</v>
      </c>
      <c r="S12" s="108">
        <v>112.9</v>
      </c>
      <c r="T12" s="108">
        <v>115.7</v>
      </c>
      <c r="U12" s="108">
        <v>117.9</v>
      </c>
    </row>
    <row r="13" spans="1:21" x14ac:dyDescent="0.3">
      <c r="A13" s="107" t="s">
        <v>140</v>
      </c>
      <c r="B13" s="107" t="s">
        <v>139</v>
      </c>
      <c r="C13" s="106">
        <v>10558658.1</v>
      </c>
      <c r="D13" s="106">
        <v>10795579.9</v>
      </c>
      <c r="E13" s="106">
        <v>10942796.5</v>
      </c>
      <c r="F13" s="106">
        <v>11087872</v>
      </c>
      <c r="G13" s="106">
        <v>11366020.5</v>
      </c>
      <c r="H13" s="106">
        <v>11605403.699999999</v>
      </c>
      <c r="I13" s="106">
        <v>11989755.9</v>
      </c>
      <c r="J13" s="106">
        <v>12360161.699999999</v>
      </c>
      <c r="K13" s="106">
        <v>12422192.800000001</v>
      </c>
      <c r="L13" s="106">
        <v>11884976.300000001</v>
      </c>
      <c r="M13" s="106">
        <v>12131564.199999999</v>
      </c>
      <c r="N13" s="106">
        <v>12344524.6</v>
      </c>
      <c r="O13" s="106">
        <v>12295827</v>
      </c>
      <c r="P13" s="106">
        <v>12330455.699999999</v>
      </c>
      <c r="Q13" s="106">
        <v>12551170.199999999</v>
      </c>
      <c r="R13" s="106">
        <v>12844296.800000001</v>
      </c>
      <c r="S13" s="106">
        <v>13105742.1</v>
      </c>
      <c r="T13" s="106">
        <v>13425704</v>
      </c>
      <c r="U13" s="106">
        <v>13687498.4</v>
      </c>
    </row>
    <row r="14" spans="1:21" x14ac:dyDescent="0.3">
      <c r="A14" s="107" t="s">
        <v>138</v>
      </c>
      <c r="B14" s="107" t="s">
        <v>137</v>
      </c>
      <c r="C14" s="106">
        <v>11176574.4</v>
      </c>
      <c r="D14" s="106">
        <v>11427361.4</v>
      </c>
      <c r="E14" s="106">
        <v>11583193.5</v>
      </c>
      <c r="F14" s="106">
        <v>11736759.1</v>
      </c>
      <c r="G14" s="106">
        <v>12031185.5</v>
      </c>
      <c r="H14" s="106">
        <v>12284577.9</v>
      </c>
      <c r="I14" s="106">
        <v>12691423.300000001</v>
      </c>
      <c r="J14" s="106">
        <v>13083506</v>
      </c>
      <c r="K14" s="106">
        <v>13149167.4</v>
      </c>
      <c r="L14" s="106">
        <v>12580511.699999999</v>
      </c>
      <c r="M14" s="106">
        <v>12841530.5</v>
      </c>
      <c r="N14" s="106">
        <v>13066953.800000001</v>
      </c>
      <c r="O14" s="106">
        <v>13015406.300000001</v>
      </c>
      <c r="P14" s="106">
        <v>13052061.6</v>
      </c>
      <c r="Q14" s="106">
        <v>13285692.800000001</v>
      </c>
      <c r="R14" s="106">
        <v>13595973.800000001</v>
      </c>
      <c r="S14" s="106">
        <v>13872719.5</v>
      </c>
      <c r="T14" s="106">
        <v>14211406.199999999</v>
      </c>
      <c r="U14" s="106">
        <v>14488521.5</v>
      </c>
    </row>
    <row r="16" spans="1:21" x14ac:dyDescent="0.3">
      <c r="A16" s="105" t="s">
        <v>93</v>
      </c>
    </row>
    <row r="17" spans="1:21" x14ac:dyDescent="0.3">
      <c r="A17" s="105" t="s">
        <v>82</v>
      </c>
      <c r="B17" s="105" t="s">
        <v>92</v>
      </c>
    </row>
    <row r="21" spans="1:21" x14ac:dyDescent="0.3">
      <c r="A21" s="104" t="s">
        <v>136</v>
      </c>
      <c r="B21" s="104" t="s">
        <v>135</v>
      </c>
      <c r="C21" s="103">
        <f t="shared" ref="C21:U21" si="0">C13/$C13*100</f>
        <v>100</v>
      </c>
      <c r="D21" s="103">
        <f t="shared" si="0"/>
        <v>102.24386278782909</v>
      </c>
      <c r="E21" s="103">
        <f t="shared" si="0"/>
        <v>103.63813655449266</v>
      </c>
      <c r="F21" s="103">
        <f t="shared" si="0"/>
        <v>105.01213217615219</v>
      </c>
      <c r="G21" s="103">
        <f t="shared" si="0"/>
        <v>107.64644893653674</v>
      </c>
      <c r="H21" s="103">
        <f t="shared" si="0"/>
        <v>109.91362339879156</v>
      </c>
      <c r="I21" s="103">
        <f t="shared" si="0"/>
        <v>113.55378483180547</v>
      </c>
      <c r="J21" s="103">
        <f t="shared" si="0"/>
        <v>117.06186129845419</v>
      </c>
      <c r="K21" s="103">
        <f t="shared" si="0"/>
        <v>117.64935167282292</v>
      </c>
      <c r="L21" s="103">
        <f t="shared" si="0"/>
        <v>112.56142766854057</v>
      </c>
      <c r="M21" s="103">
        <f t="shared" si="0"/>
        <v>114.89683712743761</v>
      </c>
      <c r="N21" s="103">
        <f t="shared" si="0"/>
        <v>116.91376388065828</v>
      </c>
      <c r="O21" s="103">
        <f t="shared" si="0"/>
        <v>116.4525537577545</v>
      </c>
      <c r="P21" s="103">
        <f t="shared" si="0"/>
        <v>116.78051872898507</v>
      </c>
      <c r="Q21" s="103">
        <f t="shared" si="0"/>
        <v>118.87088379156816</v>
      </c>
      <c r="R21" s="103">
        <f t="shared" si="0"/>
        <v>121.64705664633655</v>
      </c>
      <c r="S21" s="103">
        <f t="shared" si="0"/>
        <v>124.12317906193022</v>
      </c>
      <c r="T21" s="103">
        <f t="shared" si="0"/>
        <v>127.1535063721781</v>
      </c>
      <c r="U21" s="103">
        <f t="shared" si="0"/>
        <v>129.63293507912715</v>
      </c>
    </row>
    <row r="22" spans="1:21" x14ac:dyDescent="0.3">
      <c r="A22" s="104" t="s">
        <v>136</v>
      </c>
      <c r="B22" s="104" t="s">
        <v>135</v>
      </c>
      <c r="C22" s="103">
        <f t="shared" ref="C22:U22" si="1">C14/$C14*100</f>
        <v>100</v>
      </c>
      <c r="D22" s="103">
        <f t="shared" si="1"/>
        <v>102.24386284226765</v>
      </c>
      <c r="E22" s="103">
        <f t="shared" si="1"/>
        <v>103.63813710218759</v>
      </c>
      <c r="F22" s="103">
        <f t="shared" si="1"/>
        <v>105.01213233994129</v>
      </c>
      <c r="G22" s="103">
        <f t="shared" si="1"/>
        <v>107.64644934497997</v>
      </c>
      <c r="H22" s="103">
        <f t="shared" si="1"/>
        <v>109.91362344440707</v>
      </c>
      <c r="I22" s="103">
        <f t="shared" si="1"/>
        <v>113.55378531726143</v>
      </c>
      <c r="J22" s="103">
        <f t="shared" si="1"/>
        <v>117.06186110119752</v>
      </c>
      <c r="K22" s="103">
        <f t="shared" si="1"/>
        <v>117.64935238117324</v>
      </c>
      <c r="L22" s="103">
        <f t="shared" si="1"/>
        <v>112.56142758732943</v>
      </c>
      <c r="M22" s="103">
        <f t="shared" si="1"/>
        <v>114.89683726348207</v>
      </c>
      <c r="N22" s="103">
        <f t="shared" si="1"/>
        <v>116.91376384520824</v>
      </c>
      <c r="O22" s="103">
        <f t="shared" si="1"/>
        <v>116.45255365543848</v>
      </c>
      <c r="P22" s="103">
        <f t="shared" si="1"/>
        <v>116.78051908284168</v>
      </c>
      <c r="Q22" s="103">
        <f t="shared" si="1"/>
        <v>118.87088408770401</v>
      </c>
      <c r="R22" s="103">
        <f t="shared" si="1"/>
        <v>121.64705672249629</v>
      </c>
      <c r="S22" s="103">
        <f t="shared" si="1"/>
        <v>124.12317946006783</v>
      </c>
      <c r="T22" s="103">
        <f t="shared" si="1"/>
        <v>127.15350599732955</v>
      </c>
      <c r="U22" s="103">
        <f t="shared" si="1"/>
        <v>129.63293565155348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</sheetPr>
  <dimension ref="A1:Z132"/>
  <sheetViews>
    <sheetView zoomScale="80" zoomScaleNormal="80" workbookViewId="0">
      <selection activeCell="B50" sqref="B50"/>
    </sheetView>
  </sheetViews>
  <sheetFormatPr defaultColWidth="9.1796875" defaultRowHeight="14" x14ac:dyDescent="0.3"/>
  <cols>
    <col min="1" max="1" width="16.81640625" style="102" customWidth="1"/>
    <col min="2" max="2" width="43.7265625" style="102" customWidth="1"/>
    <col min="3" max="21" width="11.453125" style="102" customWidth="1"/>
    <col min="22" max="22" width="9.1796875" style="102"/>
    <col min="23" max="23" width="10.453125" style="102" customWidth="1"/>
    <col min="24" max="24" width="17" style="102" customWidth="1"/>
    <col min="25" max="25" width="9.81640625" style="102" bestFit="1" customWidth="1"/>
    <col min="26" max="26" width="10.7265625" style="102" bestFit="1" customWidth="1"/>
    <col min="27" max="16384" width="9.1796875" style="102"/>
  </cols>
  <sheetData>
    <row r="1" spans="1:21" x14ac:dyDescent="0.3">
      <c r="A1" s="105" t="s">
        <v>149</v>
      </c>
    </row>
    <row r="3" spans="1:21" x14ac:dyDescent="0.3">
      <c r="A3" s="105" t="s">
        <v>132</v>
      </c>
      <c r="B3" s="178">
        <v>43552.844548611116</v>
      </c>
    </row>
    <row r="4" spans="1:21" x14ac:dyDescent="0.3">
      <c r="A4" s="105" t="s">
        <v>131</v>
      </c>
      <c r="B4" s="178">
        <v>43553.603170578703</v>
      </c>
    </row>
    <row r="5" spans="1:21" x14ac:dyDescent="0.3">
      <c r="A5" s="105" t="s">
        <v>130</v>
      </c>
      <c r="B5" s="105" t="s">
        <v>129</v>
      </c>
    </row>
    <row r="7" spans="1:21" x14ac:dyDescent="0.3">
      <c r="A7" s="105" t="s">
        <v>126</v>
      </c>
      <c r="B7" s="105" t="s">
        <v>156</v>
      </c>
    </row>
    <row r="8" spans="1:21" x14ac:dyDescent="0.3">
      <c r="A8" s="105" t="s">
        <v>147</v>
      </c>
      <c r="B8" s="105" t="s">
        <v>146</v>
      </c>
    </row>
    <row r="10" spans="1:21" x14ac:dyDescent="0.3">
      <c r="A10" s="107" t="s">
        <v>120</v>
      </c>
      <c r="B10" s="107" t="s">
        <v>119</v>
      </c>
      <c r="C10" s="107" t="s">
        <v>118</v>
      </c>
      <c r="D10" s="107" t="s">
        <v>117</v>
      </c>
      <c r="E10" s="107" t="s">
        <v>116</v>
      </c>
      <c r="F10" s="107" t="s">
        <v>115</v>
      </c>
      <c r="G10" s="107" t="s">
        <v>114</v>
      </c>
      <c r="H10" s="107" t="s">
        <v>113</v>
      </c>
      <c r="I10" s="107" t="s">
        <v>112</v>
      </c>
      <c r="J10" s="107" t="s">
        <v>111</v>
      </c>
      <c r="K10" s="107" t="s">
        <v>110</v>
      </c>
      <c r="L10" s="107" t="s">
        <v>109</v>
      </c>
      <c r="M10" s="107" t="s">
        <v>108</v>
      </c>
      <c r="N10" s="107" t="s">
        <v>107</v>
      </c>
      <c r="O10" s="107" t="s">
        <v>106</v>
      </c>
      <c r="P10" s="107" t="s">
        <v>105</v>
      </c>
      <c r="Q10" s="107" t="s">
        <v>104</v>
      </c>
      <c r="R10" s="107" t="s">
        <v>103</v>
      </c>
      <c r="S10" s="107" t="s">
        <v>102</v>
      </c>
      <c r="T10" s="107" t="s">
        <v>101</v>
      </c>
      <c r="U10" s="107">
        <v>2018</v>
      </c>
    </row>
    <row r="11" spans="1:21" x14ac:dyDescent="0.3">
      <c r="A11" s="107" t="s">
        <v>67</v>
      </c>
      <c r="B11" s="107" t="s">
        <v>99</v>
      </c>
      <c r="C11" s="106">
        <v>9661152.0999999996</v>
      </c>
      <c r="D11" s="106">
        <v>10059689.5</v>
      </c>
      <c r="E11" s="106">
        <v>10427574.1</v>
      </c>
      <c r="F11" s="106">
        <v>10585011.1</v>
      </c>
      <c r="G11" s="106">
        <v>11110716.300000001</v>
      </c>
      <c r="H11" s="106">
        <v>11605403.699999999</v>
      </c>
      <c r="I11" s="106">
        <v>12273220.4</v>
      </c>
      <c r="J11" s="106">
        <v>13005712.1</v>
      </c>
      <c r="K11" s="106">
        <v>13086522.1</v>
      </c>
      <c r="L11" s="106">
        <v>12330592.699999999</v>
      </c>
      <c r="M11" s="106">
        <v>12841530.5</v>
      </c>
      <c r="N11" s="106">
        <v>13217461.4</v>
      </c>
      <c r="O11" s="106">
        <v>13484170.699999999</v>
      </c>
      <c r="P11" s="106">
        <v>13596777.6</v>
      </c>
      <c r="Q11" s="106">
        <v>14072023.300000001</v>
      </c>
      <c r="R11" s="106">
        <v>14828635.5</v>
      </c>
      <c r="S11" s="106">
        <v>14958292.300000001</v>
      </c>
      <c r="T11" s="106">
        <v>15382357.6</v>
      </c>
      <c r="U11" s="106" t="s">
        <v>82</v>
      </c>
    </row>
    <row r="12" spans="1:21" x14ac:dyDescent="0.3">
      <c r="A12" s="107" t="s">
        <v>35</v>
      </c>
      <c r="B12" s="107" t="s">
        <v>2</v>
      </c>
      <c r="C12" s="106">
        <v>251411.3</v>
      </c>
      <c r="D12" s="106">
        <v>258596.8</v>
      </c>
      <c r="E12" s="106">
        <v>270533.7</v>
      </c>
      <c r="F12" s="106">
        <v>273374.59999999998</v>
      </c>
      <c r="G12" s="106">
        <v>284294.2</v>
      </c>
      <c r="H12" s="106">
        <v>296849.09999999998</v>
      </c>
      <c r="I12" s="106">
        <v>308982.09999999998</v>
      </c>
      <c r="J12" s="106">
        <v>322949</v>
      </c>
      <c r="K12" s="106">
        <v>322755.40000000002</v>
      </c>
      <c r="L12" s="106">
        <v>312119.5</v>
      </c>
      <c r="M12" s="106">
        <v>333961.90000000002</v>
      </c>
      <c r="N12" s="106">
        <v>343801.3</v>
      </c>
      <c r="O12" s="106">
        <v>356213.8</v>
      </c>
      <c r="P12" s="106">
        <v>357520.8</v>
      </c>
      <c r="Q12" s="106">
        <v>368546.4</v>
      </c>
      <c r="R12" s="106">
        <v>386131.7</v>
      </c>
      <c r="S12" s="106">
        <v>389278.8</v>
      </c>
      <c r="T12" s="106">
        <v>396750.4</v>
      </c>
      <c r="U12" s="106" t="s">
        <v>82</v>
      </c>
    </row>
    <row r="13" spans="1:21" x14ac:dyDescent="0.3">
      <c r="A13" s="107" t="s">
        <v>36</v>
      </c>
      <c r="B13" s="107" t="s">
        <v>3</v>
      </c>
      <c r="C13" s="106">
        <v>45659.8</v>
      </c>
      <c r="D13" s="106">
        <v>48036.7</v>
      </c>
      <c r="E13" s="106">
        <v>52009.9</v>
      </c>
      <c r="F13" s="106">
        <v>55032.5</v>
      </c>
      <c r="G13" s="106">
        <v>59573.8</v>
      </c>
      <c r="H13" s="106">
        <v>66468.800000000003</v>
      </c>
      <c r="I13" s="106">
        <v>71187</v>
      </c>
      <c r="J13" s="106">
        <v>79614.3</v>
      </c>
      <c r="K13" s="106">
        <v>84844.1</v>
      </c>
      <c r="L13" s="106">
        <v>80098.600000000006</v>
      </c>
      <c r="M13" s="106">
        <v>84522.8</v>
      </c>
      <c r="N13" s="106">
        <v>86905.9</v>
      </c>
      <c r="O13" s="106">
        <v>89494.1</v>
      </c>
      <c r="P13" s="106">
        <v>88441.1</v>
      </c>
      <c r="Q13" s="106">
        <v>93369.9</v>
      </c>
      <c r="R13" s="106">
        <v>98086.1</v>
      </c>
      <c r="S13" s="106">
        <v>101121.7</v>
      </c>
      <c r="T13" s="106">
        <v>104660</v>
      </c>
      <c r="U13" s="106" t="s">
        <v>82</v>
      </c>
    </row>
    <row r="14" spans="1:21" x14ac:dyDescent="0.3">
      <c r="A14" s="107" t="s">
        <v>37</v>
      </c>
      <c r="B14" s="107" t="s">
        <v>182</v>
      </c>
      <c r="C14" s="106">
        <v>145490.4</v>
      </c>
      <c r="D14" s="106">
        <v>155693.79999999999</v>
      </c>
      <c r="E14" s="106">
        <v>159305.9</v>
      </c>
      <c r="F14" s="106">
        <v>167996.6</v>
      </c>
      <c r="G14" s="106">
        <v>179476.5</v>
      </c>
      <c r="H14" s="106">
        <v>190548.3</v>
      </c>
      <c r="I14" s="106">
        <v>201525.9</v>
      </c>
      <c r="J14" s="106">
        <v>221775.9</v>
      </c>
      <c r="K14" s="106">
        <v>228513.2</v>
      </c>
      <c r="L14" s="106">
        <v>219239.1</v>
      </c>
      <c r="M14" s="106">
        <v>221779.3</v>
      </c>
      <c r="N14" s="106">
        <v>228036.2</v>
      </c>
      <c r="O14" s="106">
        <v>230741.1</v>
      </c>
      <c r="P14" s="106">
        <v>235471.8</v>
      </c>
      <c r="Q14" s="106">
        <v>250315.6</v>
      </c>
      <c r="R14" s="106">
        <v>266973.2</v>
      </c>
      <c r="S14" s="106">
        <v>270825.40000000002</v>
      </c>
      <c r="T14" s="106">
        <v>284404.3</v>
      </c>
      <c r="U14" s="106" t="s">
        <v>82</v>
      </c>
    </row>
    <row r="15" spans="1:21" x14ac:dyDescent="0.3">
      <c r="A15" s="107" t="s">
        <v>38</v>
      </c>
      <c r="B15" s="107" t="s">
        <v>4</v>
      </c>
      <c r="C15" s="106">
        <v>134105.20000000001</v>
      </c>
      <c r="D15" s="106">
        <v>137000.5</v>
      </c>
      <c r="E15" s="106">
        <v>141480.29999999999</v>
      </c>
      <c r="F15" s="106">
        <v>140787.5</v>
      </c>
      <c r="G15" s="106">
        <v>150505.29999999999</v>
      </c>
      <c r="H15" s="106">
        <v>157294.39999999999</v>
      </c>
      <c r="I15" s="106">
        <v>167868.4</v>
      </c>
      <c r="J15" s="106">
        <v>175426</v>
      </c>
      <c r="K15" s="106">
        <v>179208</v>
      </c>
      <c r="L15" s="106">
        <v>169460.6</v>
      </c>
      <c r="M15" s="106">
        <v>182557.1</v>
      </c>
      <c r="N15" s="106">
        <v>186611.6</v>
      </c>
      <c r="O15" s="106">
        <v>189337.4</v>
      </c>
      <c r="P15" s="106">
        <v>192740.3</v>
      </c>
      <c r="Q15" s="106">
        <v>199268.3</v>
      </c>
      <c r="R15" s="106">
        <v>209501</v>
      </c>
      <c r="S15" s="106">
        <v>211255.1</v>
      </c>
      <c r="T15" s="106">
        <v>221257.9</v>
      </c>
      <c r="U15" s="106" t="s">
        <v>82</v>
      </c>
    </row>
    <row r="16" spans="1:21" x14ac:dyDescent="0.3">
      <c r="A16" s="107" t="s">
        <v>39</v>
      </c>
      <c r="B16" s="107" t="s">
        <v>98</v>
      </c>
      <c r="C16" s="106">
        <v>1966495.4</v>
      </c>
      <c r="D16" s="106">
        <v>2035721</v>
      </c>
      <c r="E16" s="106">
        <v>2077826</v>
      </c>
      <c r="F16" s="106">
        <v>2099803.2999999998</v>
      </c>
      <c r="G16" s="106">
        <v>2193793.4</v>
      </c>
      <c r="H16" s="106">
        <v>2240697.2999999998</v>
      </c>
      <c r="I16" s="106">
        <v>2335014.7000000002</v>
      </c>
      <c r="J16" s="106">
        <v>2471729.7000000002</v>
      </c>
      <c r="K16" s="106">
        <v>2467672.2999999998</v>
      </c>
      <c r="L16" s="106">
        <v>2307543.7000000002</v>
      </c>
      <c r="M16" s="106">
        <v>2452458.6</v>
      </c>
      <c r="N16" s="106">
        <v>2585554.7999999998</v>
      </c>
      <c r="O16" s="106">
        <v>2647946.5</v>
      </c>
      <c r="P16" s="106">
        <v>2679738.7000000002</v>
      </c>
      <c r="Q16" s="106">
        <v>2817034.9</v>
      </c>
      <c r="R16" s="106">
        <v>2944848</v>
      </c>
      <c r="S16" s="106">
        <v>2990799.7</v>
      </c>
      <c r="T16" s="106">
        <v>3068325.7</v>
      </c>
      <c r="U16" s="106" t="s">
        <v>82</v>
      </c>
    </row>
    <row r="17" spans="1:21" x14ac:dyDescent="0.3">
      <c r="A17" s="107" t="s">
        <v>40</v>
      </c>
      <c r="B17" s="107" t="s">
        <v>6</v>
      </c>
      <c r="C17" s="106">
        <v>11532.6</v>
      </c>
      <c r="D17" s="106">
        <v>12415.3</v>
      </c>
      <c r="E17" s="106">
        <v>13731.9</v>
      </c>
      <c r="F17" s="106">
        <v>15192.1</v>
      </c>
      <c r="G17" s="106">
        <v>16625.900000000001</v>
      </c>
      <c r="H17" s="106">
        <v>19017.099999999999</v>
      </c>
      <c r="I17" s="106">
        <v>21470.799999999999</v>
      </c>
      <c r="J17" s="106">
        <v>24272.6</v>
      </c>
      <c r="K17" s="106">
        <v>23948.3</v>
      </c>
      <c r="L17" s="106">
        <v>20810.5</v>
      </c>
      <c r="M17" s="106">
        <v>21990.799999999999</v>
      </c>
      <c r="N17" s="106">
        <v>24579.1</v>
      </c>
      <c r="O17" s="106">
        <v>26013.200000000001</v>
      </c>
      <c r="P17" s="106">
        <v>26622.1</v>
      </c>
      <c r="Q17" s="106">
        <v>28065.9</v>
      </c>
      <c r="R17" s="106">
        <v>28873.1</v>
      </c>
      <c r="S17" s="106">
        <v>29577.1</v>
      </c>
      <c r="T17" s="106">
        <v>31112.2</v>
      </c>
      <c r="U17" s="106" t="s">
        <v>82</v>
      </c>
    </row>
    <row r="18" spans="1:21" x14ac:dyDescent="0.3">
      <c r="A18" s="107" t="s">
        <v>41</v>
      </c>
      <c r="B18" s="107" t="s">
        <v>7</v>
      </c>
      <c r="C18" s="106">
        <v>100621.5</v>
      </c>
      <c r="D18" s="106">
        <v>109235.9</v>
      </c>
      <c r="E18" s="106">
        <v>118918.2</v>
      </c>
      <c r="F18" s="106">
        <v>122860.9</v>
      </c>
      <c r="G18" s="106">
        <v>133191</v>
      </c>
      <c r="H18" s="106">
        <v>142968.6</v>
      </c>
      <c r="I18" s="106">
        <v>156384.70000000001</v>
      </c>
      <c r="J18" s="106">
        <v>169548.7</v>
      </c>
      <c r="K18" s="106">
        <v>157117.1</v>
      </c>
      <c r="L18" s="106">
        <v>143577.5</v>
      </c>
      <c r="M18" s="106">
        <v>151081.1</v>
      </c>
      <c r="N18" s="106">
        <v>155277.1</v>
      </c>
      <c r="O18" s="106">
        <v>160887.5</v>
      </c>
      <c r="P18" s="106">
        <v>162931.9</v>
      </c>
      <c r="Q18" s="106">
        <v>175760.6</v>
      </c>
      <c r="R18" s="106">
        <v>243628.79999999999</v>
      </c>
      <c r="S18" s="106">
        <v>245375.8</v>
      </c>
      <c r="T18" s="106">
        <v>260712.8</v>
      </c>
      <c r="U18" s="106" t="s">
        <v>82</v>
      </c>
    </row>
    <row r="19" spans="1:21" x14ac:dyDescent="0.3">
      <c r="A19" s="107" t="s">
        <v>42</v>
      </c>
      <c r="B19" s="107" t="s">
        <v>8</v>
      </c>
      <c r="C19" s="106">
        <v>184816.2</v>
      </c>
      <c r="D19" s="106">
        <v>197677.2</v>
      </c>
      <c r="E19" s="106">
        <v>211772.7</v>
      </c>
      <c r="F19" s="106">
        <v>221293.5</v>
      </c>
      <c r="G19" s="106">
        <v>235816.4</v>
      </c>
      <c r="H19" s="106">
        <v>238845.8</v>
      </c>
      <c r="I19" s="106">
        <v>260177</v>
      </c>
      <c r="J19" s="106">
        <v>266761.7</v>
      </c>
      <c r="K19" s="106">
        <v>270129.8</v>
      </c>
      <c r="L19" s="106">
        <v>256525.5</v>
      </c>
      <c r="M19" s="106">
        <v>239570.5</v>
      </c>
      <c r="N19" s="106">
        <v>219010.3</v>
      </c>
      <c r="O19" s="106">
        <v>211059.3</v>
      </c>
      <c r="P19" s="106">
        <v>210225.4</v>
      </c>
      <c r="Q19" s="106">
        <v>215488.9</v>
      </c>
      <c r="R19" s="106">
        <v>218732.4</v>
      </c>
      <c r="S19" s="106">
        <v>213820.6</v>
      </c>
      <c r="T19" s="106">
        <v>217023.2</v>
      </c>
      <c r="U19" s="106" t="s">
        <v>82</v>
      </c>
    </row>
    <row r="20" spans="1:21" x14ac:dyDescent="0.3">
      <c r="A20" s="107" t="s">
        <v>43</v>
      </c>
      <c r="B20" s="107" t="s">
        <v>9</v>
      </c>
      <c r="C20" s="106">
        <v>765477.8</v>
      </c>
      <c r="D20" s="106">
        <v>812480.7</v>
      </c>
      <c r="E20" s="106">
        <v>866983.6</v>
      </c>
      <c r="F20" s="106">
        <v>896742.2</v>
      </c>
      <c r="G20" s="106">
        <v>950900.7</v>
      </c>
      <c r="H20" s="106">
        <v>1027781.8</v>
      </c>
      <c r="I20" s="106">
        <v>1132539.8</v>
      </c>
      <c r="J20" s="106">
        <v>1215198.2</v>
      </c>
      <c r="K20" s="106">
        <v>1215277.3999999999</v>
      </c>
      <c r="L20" s="106">
        <v>1142221.3999999999</v>
      </c>
      <c r="M20" s="106">
        <v>1137885</v>
      </c>
      <c r="N20" s="106">
        <v>1130867.8999999999</v>
      </c>
      <c r="O20" s="106">
        <v>1130761</v>
      </c>
      <c r="P20" s="106">
        <v>1116619.3</v>
      </c>
      <c r="Q20" s="106">
        <v>1154972.3</v>
      </c>
      <c r="R20" s="106">
        <v>1222401.2</v>
      </c>
      <c r="S20" s="106">
        <v>1241648.8999999999</v>
      </c>
      <c r="T20" s="106">
        <v>1284261.7</v>
      </c>
      <c r="U20" s="106" t="s">
        <v>82</v>
      </c>
    </row>
    <row r="21" spans="1:21" x14ac:dyDescent="0.3">
      <c r="A21" s="107" t="s">
        <v>44</v>
      </c>
      <c r="B21" s="107" t="s">
        <v>10</v>
      </c>
      <c r="C21" s="106">
        <v>1392762.9</v>
      </c>
      <c r="D21" s="106">
        <v>1464868.7</v>
      </c>
      <c r="E21" s="106">
        <v>1514193.8</v>
      </c>
      <c r="F21" s="106">
        <v>1486003.6</v>
      </c>
      <c r="G21" s="106">
        <v>1540606.8</v>
      </c>
      <c r="H21" s="106">
        <v>1637659.9</v>
      </c>
      <c r="I21" s="106">
        <v>1708229.9</v>
      </c>
      <c r="J21" s="106">
        <v>1798738.1</v>
      </c>
      <c r="K21" s="106">
        <v>1785430.7</v>
      </c>
      <c r="L21" s="106">
        <v>1707061.3</v>
      </c>
      <c r="M21" s="106">
        <v>1786548.7</v>
      </c>
      <c r="N21" s="106">
        <v>1845706.7</v>
      </c>
      <c r="O21" s="106">
        <v>1869761.4</v>
      </c>
      <c r="P21" s="106">
        <v>1916268.3</v>
      </c>
      <c r="Q21" s="106">
        <v>1962252.2</v>
      </c>
      <c r="R21" s="106">
        <v>2043152.4</v>
      </c>
      <c r="S21" s="106">
        <v>2040159.3</v>
      </c>
      <c r="T21" s="106">
        <v>2086338.7</v>
      </c>
      <c r="U21" s="106" t="s">
        <v>82</v>
      </c>
    </row>
    <row r="22" spans="1:21" x14ac:dyDescent="0.3">
      <c r="A22" s="107" t="s">
        <v>45</v>
      </c>
      <c r="B22" s="107" t="s">
        <v>31</v>
      </c>
      <c r="C22" s="106">
        <v>41710.6</v>
      </c>
      <c r="D22" s="106">
        <v>43553.5</v>
      </c>
      <c r="E22" s="106">
        <v>46827.4</v>
      </c>
      <c r="F22" s="106">
        <v>49440.9</v>
      </c>
      <c r="G22" s="106">
        <v>52853.5</v>
      </c>
      <c r="H22" s="106">
        <v>56012.1</v>
      </c>
      <c r="I22" s="106">
        <v>62146.8</v>
      </c>
      <c r="J22" s="106">
        <v>68695.100000000006</v>
      </c>
      <c r="K22" s="106">
        <v>70968.3</v>
      </c>
      <c r="L22" s="106">
        <v>65604.100000000006</v>
      </c>
      <c r="M22" s="106">
        <v>65023.1</v>
      </c>
      <c r="N22" s="106">
        <v>67038.7</v>
      </c>
      <c r="O22" s="106">
        <v>68235.5</v>
      </c>
      <c r="P22" s="106">
        <v>68175.8</v>
      </c>
      <c r="Q22" s="106">
        <v>68974.3</v>
      </c>
      <c r="R22" s="106">
        <v>72670.8</v>
      </c>
      <c r="S22" s="106">
        <v>74478.899999999994</v>
      </c>
      <c r="T22" s="106">
        <v>76578.5</v>
      </c>
      <c r="U22" s="106" t="s">
        <v>82</v>
      </c>
    </row>
    <row r="23" spans="1:21" x14ac:dyDescent="0.3">
      <c r="A23" s="107" t="s">
        <v>46</v>
      </c>
      <c r="B23" s="107" t="s">
        <v>11</v>
      </c>
      <c r="C23" s="106">
        <v>1348534</v>
      </c>
      <c r="D23" s="106">
        <v>1381546.8</v>
      </c>
      <c r="E23" s="106">
        <v>1403683.5</v>
      </c>
      <c r="F23" s="106">
        <v>1413966.5</v>
      </c>
      <c r="G23" s="106">
        <v>1437466.7</v>
      </c>
      <c r="H23" s="106">
        <v>1480590.3</v>
      </c>
      <c r="I23" s="106">
        <v>1556207.8</v>
      </c>
      <c r="J23" s="106">
        <v>1637589.6</v>
      </c>
      <c r="K23" s="106">
        <v>1645854.2</v>
      </c>
      <c r="L23" s="106">
        <v>1551330.3</v>
      </c>
      <c r="M23" s="106">
        <v>1588109.3</v>
      </c>
      <c r="N23" s="106">
        <v>1628295.6</v>
      </c>
      <c r="O23" s="106">
        <v>1630590</v>
      </c>
      <c r="P23" s="106">
        <v>1598763.6</v>
      </c>
      <c r="Q23" s="106">
        <v>1616315.6</v>
      </c>
      <c r="R23" s="106">
        <v>1680899.4</v>
      </c>
      <c r="S23" s="106">
        <v>1722194.4</v>
      </c>
      <c r="T23" s="106">
        <v>1748457.5</v>
      </c>
      <c r="U23" s="106" t="s">
        <v>82</v>
      </c>
    </row>
    <row r="24" spans="1:21" x14ac:dyDescent="0.3">
      <c r="A24" s="107" t="s">
        <v>47</v>
      </c>
      <c r="B24" s="107" t="s">
        <v>12</v>
      </c>
      <c r="C24" s="106">
        <v>12948.2</v>
      </c>
      <c r="D24" s="106">
        <v>13929.2</v>
      </c>
      <c r="E24" s="106">
        <v>14357.8</v>
      </c>
      <c r="F24" s="106">
        <v>14779</v>
      </c>
      <c r="G24" s="106">
        <v>15968.3</v>
      </c>
      <c r="H24" s="106">
        <v>17426.5</v>
      </c>
      <c r="I24" s="106">
        <v>18639.900000000001</v>
      </c>
      <c r="J24" s="106">
        <v>20771.7</v>
      </c>
      <c r="K24" s="106">
        <v>21648.5</v>
      </c>
      <c r="L24" s="106">
        <v>20827.3</v>
      </c>
      <c r="M24" s="106">
        <v>21093.599999999999</v>
      </c>
      <c r="N24" s="106">
        <v>21307.3</v>
      </c>
      <c r="O24" s="106">
        <v>20838.3</v>
      </c>
      <c r="P24" s="106">
        <v>19389</v>
      </c>
      <c r="Q24" s="106">
        <v>19097.5</v>
      </c>
      <c r="R24" s="106">
        <v>20112.599999999999</v>
      </c>
      <c r="S24" s="106">
        <v>20867.2</v>
      </c>
      <c r="T24" s="106">
        <v>21942.2</v>
      </c>
      <c r="U24" s="106" t="s">
        <v>82</v>
      </c>
    </row>
    <row r="25" spans="1:21" x14ac:dyDescent="0.3">
      <c r="A25" s="107" t="s">
        <v>48</v>
      </c>
      <c r="B25" s="107" t="s">
        <v>13</v>
      </c>
      <c r="C25" s="106">
        <v>16636.599999999999</v>
      </c>
      <c r="D25" s="106">
        <v>18331.7</v>
      </c>
      <c r="E25" s="106">
        <v>19981.3</v>
      </c>
      <c r="F25" s="106">
        <v>21402.3</v>
      </c>
      <c r="G25" s="106">
        <v>23391.9</v>
      </c>
      <c r="H25" s="106">
        <v>26348.5</v>
      </c>
      <c r="I25" s="106">
        <v>28927.7</v>
      </c>
      <c r="J25" s="106">
        <v>32880.6</v>
      </c>
      <c r="K25" s="106">
        <v>33436.699999999997</v>
      </c>
      <c r="L25" s="106">
        <v>27483.3</v>
      </c>
      <c r="M25" s="106">
        <v>28185.599999999999</v>
      </c>
      <c r="N25" s="106">
        <v>30726.1</v>
      </c>
      <c r="O25" s="106">
        <v>32675.3</v>
      </c>
      <c r="P25" s="106">
        <v>33527.9</v>
      </c>
      <c r="Q25" s="106">
        <v>34990</v>
      </c>
      <c r="R25" s="106">
        <v>36735.800000000003</v>
      </c>
      <c r="S25" s="106">
        <v>36837.5</v>
      </c>
      <c r="T25" s="106">
        <v>38895</v>
      </c>
      <c r="U25" s="106" t="s">
        <v>82</v>
      </c>
    </row>
    <row r="26" spans="1:21" x14ac:dyDescent="0.3">
      <c r="A26" s="107" t="s">
        <v>49</v>
      </c>
      <c r="B26" s="107" t="s">
        <v>14</v>
      </c>
      <c r="C26" s="106">
        <v>25935.1</v>
      </c>
      <c r="D26" s="106">
        <v>28478.3</v>
      </c>
      <c r="E26" s="106">
        <v>31035</v>
      </c>
      <c r="F26" s="106">
        <v>34963.300000000003</v>
      </c>
      <c r="G26" s="106">
        <v>37240.800000000003</v>
      </c>
      <c r="H26" s="106">
        <v>41018.9</v>
      </c>
      <c r="I26" s="106">
        <v>44621.4</v>
      </c>
      <c r="J26" s="106">
        <v>50860.5</v>
      </c>
      <c r="K26" s="106">
        <v>52430.2</v>
      </c>
      <c r="L26" s="106">
        <v>43653.599999999999</v>
      </c>
      <c r="M26" s="106">
        <v>47621.2</v>
      </c>
      <c r="N26" s="106">
        <v>52211.1</v>
      </c>
      <c r="O26" s="106">
        <v>55679</v>
      </c>
      <c r="P26" s="106">
        <v>57927.7</v>
      </c>
      <c r="Q26" s="106">
        <v>60899.6</v>
      </c>
      <c r="R26" s="106">
        <v>63101.8</v>
      </c>
      <c r="S26" s="106">
        <v>63226.8</v>
      </c>
      <c r="T26" s="106">
        <v>66407.7</v>
      </c>
      <c r="U26" s="106" t="s">
        <v>82</v>
      </c>
    </row>
    <row r="27" spans="1:21" x14ac:dyDescent="0.3">
      <c r="A27" s="107" t="s">
        <v>50</v>
      </c>
      <c r="B27" s="107" t="s">
        <v>15</v>
      </c>
      <c r="C27" s="106">
        <v>21160.400000000001</v>
      </c>
      <c r="D27" s="106">
        <v>21424.1</v>
      </c>
      <c r="E27" s="106">
        <v>22522.6</v>
      </c>
      <c r="F27" s="106">
        <v>23003.200000000001</v>
      </c>
      <c r="G27" s="106">
        <v>24829.599999999999</v>
      </c>
      <c r="H27" s="106">
        <v>26970</v>
      </c>
      <c r="I27" s="106">
        <v>30498.7</v>
      </c>
      <c r="J27" s="106">
        <v>33227.199999999997</v>
      </c>
      <c r="K27" s="106">
        <v>33478.400000000001</v>
      </c>
      <c r="L27" s="106">
        <v>31151.5</v>
      </c>
      <c r="M27" s="106">
        <v>33215</v>
      </c>
      <c r="N27" s="106">
        <v>35979.5</v>
      </c>
      <c r="O27" s="106">
        <v>36765</v>
      </c>
      <c r="P27" s="106">
        <v>38156.300000000003</v>
      </c>
      <c r="Q27" s="106">
        <v>41539.800000000003</v>
      </c>
      <c r="R27" s="106">
        <v>43988.6</v>
      </c>
      <c r="S27" s="106">
        <v>44494.5</v>
      </c>
      <c r="T27" s="106">
        <v>45322.9</v>
      </c>
      <c r="U27" s="106" t="s">
        <v>82</v>
      </c>
    </row>
    <row r="28" spans="1:21" x14ac:dyDescent="0.3">
      <c r="A28" s="107" t="s">
        <v>51</v>
      </c>
      <c r="B28" s="107" t="s">
        <v>16</v>
      </c>
      <c r="C28" s="106">
        <v>106276</v>
      </c>
      <c r="D28" s="106">
        <v>117014.6</v>
      </c>
      <c r="E28" s="106">
        <v>126949.9</v>
      </c>
      <c r="F28" s="106">
        <v>132923.9</v>
      </c>
      <c r="G28" s="106">
        <v>138946.79999999999</v>
      </c>
      <c r="H28" s="106">
        <v>146441.4</v>
      </c>
      <c r="I28" s="106">
        <v>152553.70000000001</v>
      </c>
      <c r="J28" s="106">
        <v>157736</v>
      </c>
      <c r="K28" s="106">
        <v>164042.4</v>
      </c>
      <c r="L28" s="106">
        <v>157432.70000000001</v>
      </c>
      <c r="M28" s="106">
        <v>164802.79999999999</v>
      </c>
      <c r="N28" s="106">
        <v>171835.6</v>
      </c>
      <c r="O28" s="106">
        <v>173149.4</v>
      </c>
      <c r="P28" s="106">
        <v>177796.9</v>
      </c>
      <c r="Q28" s="106">
        <v>185589.7</v>
      </c>
      <c r="R28" s="106">
        <v>194926.5</v>
      </c>
      <c r="S28" s="106">
        <v>191718.2</v>
      </c>
      <c r="T28" s="106">
        <v>199028.2</v>
      </c>
      <c r="U28" s="106" t="s">
        <v>82</v>
      </c>
    </row>
    <row r="29" spans="1:21" x14ac:dyDescent="0.3">
      <c r="A29" s="107" t="s">
        <v>52</v>
      </c>
      <c r="B29" s="107" t="s">
        <v>17</v>
      </c>
      <c r="C29" s="106">
        <v>6250.2</v>
      </c>
      <c r="D29" s="106">
        <v>6284.5</v>
      </c>
      <c r="E29" s="106">
        <v>6660.8</v>
      </c>
      <c r="F29" s="106">
        <v>7026.9</v>
      </c>
      <c r="G29" s="106">
        <v>7245</v>
      </c>
      <c r="H29" s="106">
        <v>7641.3</v>
      </c>
      <c r="I29" s="106">
        <v>7792.1</v>
      </c>
      <c r="J29" s="106">
        <v>8345.5</v>
      </c>
      <c r="K29" s="106">
        <v>8474</v>
      </c>
      <c r="L29" s="106">
        <v>8200.7999999999993</v>
      </c>
      <c r="M29" s="106">
        <v>8821.5</v>
      </c>
      <c r="N29" s="106">
        <v>8980.9</v>
      </c>
      <c r="O29" s="106">
        <v>9346.7000000000007</v>
      </c>
      <c r="P29" s="106">
        <v>9726.5</v>
      </c>
      <c r="Q29" s="106">
        <v>10689.4</v>
      </c>
      <c r="R29" s="106">
        <v>12093.7</v>
      </c>
      <c r="S29" s="106">
        <v>12700.9</v>
      </c>
      <c r="T29" s="106">
        <v>13729.4</v>
      </c>
      <c r="U29" s="106" t="s">
        <v>82</v>
      </c>
    </row>
    <row r="30" spans="1:21" x14ac:dyDescent="0.3">
      <c r="A30" s="107" t="s">
        <v>53</v>
      </c>
      <c r="B30" s="107" t="s">
        <v>18</v>
      </c>
      <c r="C30" s="106">
        <v>444810</v>
      </c>
      <c r="D30" s="106">
        <v>462391.2</v>
      </c>
      <c r="E30" s="106">
        <v>477801.2</v>
      </c>
      <c r="F30" s="106">
        <v>469533.1</v>
      </c>
      <c r="G30" s="106">
        <v>492936.8</v>
      </c>
      <c r="H30" s="106">
        <v>521877.1</v>
      </c>
      <c r="I30" s="106">
        <v>554403.1</v>
      </c>
      <c r="J30" s="106">
        <v>592739.69999999995</v>
      </c>
      <c r="K30" s="106">
        <v>603301.80000000005</v>
      </c>
      <c r="L30" s="106">
        <v>560326.1</v>
      </c>
      <c r="M30" s="106">
        <v>572707.19999999995</v>
      </c>
      <c r="N30" s="106">
        <v>586860.69999999995</v>
      </c>
      <c r="O30" s="106">
        <v>598595.6</v>
      </c>
      <c r="P30" s="106">
        <v>607881.30000000005</v>
      </c>
      <c r="Q30" s="106">
        <v>612050.30000000005</v>
      </c>
      <c r="R30" s="106">
        <v>640259.80000000005</v>
      </c>
      <c r="S30" s="106">
        <v>636078.5</v>
      </c>
      <c r="T30" s="106">
        <v>658284.30000000005</v>
      </c>
      <c r="U30" s="106" t="s">
        <v>82</v>
      </c>
    </row>
    <row r="31" spans="1:21" x14ac:dyDescent="0.3">
      <c r="A31" s="107" t="s">
        <v>54</v>
      </c>
      <c r="B31" s="107" t="s">
        <v>19</v>
      </c>
      <c r="C31" s="106">
        <v>206251.5</v>
      </c>
      <c r="D31" s="106">
        <v>207461.2</v>
      </c>
      <c r="E31" s="106">
        <v>216433</v>
      </c>
      <c r="F31" s="106">
        <v>221219.6</v>
      </c>
      <c r="G31" s="106">
        <v>233343.5</v>
      </c>
      <c r="H31" s="106">
        <v>244844.4</v>
      </c>
      <c r="I31" s="106">
        <v>257526</v>
      </c>
      <c r="J31" s="106">
        <v>269357.3</v>
      </c>
      <c r="K31" s="106">
        <v>271707.40000000002</v>
      </c>
      <c r="L31" s="106">
        <v>259716.7</v>
      </c>
      <c r="M31" s="106">
        <v>268855.2</v>
      </c>
      <c r="N31" s="106">
        <v>281428.59999999998</v>
      </c>
      <c r="O31" s="106">
        <v>295983.7</v>
      </c>
      <c r="P31" s="106">
        <v>298529.2</v>
      </c>
      <c r="Q31" s="106">
        <v>307426.7</v>
      </c>
      <c r="R31" s="106">
        <v>323901.3</v>
      </c>
      <c r="S31" s="106">
        <v>328329.59999999998</v>
      </c>
      <c r="T31" s="106">
        <v>334683.7</v>
      </c>
      <c r="U31" s="106" t="s">
        <v>82</v>
      </c>
    </row>
    <row r="32" spans="1:21" x14ac:dyDescent="0.3">
      <c r="A32" s="107" t="s">
        <v>70</v>
      </c>
      <c r="B32" s="107" t="s">
        <v>20</v>
      </c>
      <c r="C32" s="106">
        <v>357129.1</v>
      </c>
      <c r="D32" s="106">
        <v>368625.6</v>
      </c>
      <c r="E32" s="106">
        <v>386848.1</v>
      </c>
      <c r="F32" s="106">
        <v>397260.3</v>
      </c>
      <c r="G32" s="106">
        <v>431061.1</v>
      </c>
      <c r="H32" s="106">
        <v>450739.3</v>
      </c>
      <c r="I32" s="106">
        <v>478095.2</v>
      </c>
      <c r="J32" s="106">
        <v>527510.30000000005</v>
      </c>
      <c r="K32" s="106">
        <v>551691</v>
      </c>
      <c r="L32" s="106">
        <v>558493.80000000005</v>
      </c>
      <c r="M32" s="106">
        <v>612790.9</v>
      </c>
      <c r="N32" s="106">
        <v>656187.19999999995</v>
      </c>
      <c r="O32" s="106">
        <v>685603.1</v>
      </c>
      <c r="P32" s="106">
        <v>690781.6</v>
      </c>
      <c r="Q32" s="106">
        <v>717644.2</v>
      </c>
      <c r="R32" s="106">
        <v>766527.4</v>
      </c>
      <c r="S32" s="106">
        <v>766160.9</v>
      </c>
      <c r="T32" s="106">
        <v>802305.2</v>
      </c>
      <c r="U32" s="106" t="s">
        <v>82</v>
      </c>
    </row>
    <row r="33" spans="1:21" x14ac:dyDescent="0.3">
      <c r="A33" s="107" t="s">
        <v>55</v>
      </c>
      <c r="B33" s="107" t="s">
        <v>21</v>
      </c>
      <c r="C33" s="106">
        <v>170294.1</v>
      </c>
      <c r="D33" s="106">
        <v>175787.8</v>
      </c>
      <c r="E33" s="106">
        <v>182281.2</v>
      </c>
      <c r="F33" s="106">
        <v>184913.8</v>
      </c>
      <c r="G33" s="106">
        <v>190525.2</v>
      </c>
      <c r="H33" s="106">
        <v>202991.1</v>
      </c>
      <c r="I33" s="106">
        <v>214759.7</v>
      </c>
      <c r="J33" s="106">
        <v>223392.9</v>
      </c>
      <c r="K33" s="106">
        <v>222210</v>
      </c>
      <c r="L33" s="106">
        <v>212763.5</v>
      </c>
      <c r="M33" s="106">
        <v>220962</v>
      </c>
      <c r="N33" s="106">
        <v>213304.6</v>
      </c>
      <c r="O33" s="106">
        <v>210223.1</v>
      </c>
      <c r="P33" s="106">
        <v>214327.8</v>
      </c>
      <c r="Q33" s="106">
        <v>220397.8</v>
      </c>
      <c r="R33" s="106">
        <v>231030.3</v>
      </c>
      <c r="S33" s="106">
        <v>233187.1</v>
      </c>
      <c r="T33" s="106">
        <v>236759.8</v>
      </c>
      <c r="U33" s="106" t="s">
        <v>82</v>
      </c>
    </row>
    <row r="34" spans="1:21" x14ac:dyDescent="0.3">
      <c r="A34" s="107" t="s">
        <v>56</v>
      </c>
      <c r="B34" s="107" t="s">
        <v>22</v>
      </c>
      <c r="C34" s="106">
        <v>115594.5</v>
      </c>
      <c r="D34" s="106">
        <v>126294.9</v>
      </c>
      <c r="E34" s="106">
        <v>133996.5</v>
      </c>
      <c r="F34" s="106">
        <v>143140.9</v>
      </c>
      <c r="G34" s="106">
        <v>165756.6</v>
      </c>
      <c r="H34" s="106">
        <v>176186.2</v>
      </c>
      <c r="I34" s="106">
        <v>205051.4</v>
      </c>
      <c r="J34" s="106">
        <v>235597.2</v>
      </c>
      <c r="K34" s="106">
        <v>272383.7</v>
      </c>
      <c r="L34" s="106">
        <v>257704.5</v>
      </c>
      <c r="M34" s="106">
        <v>262887.90000000002</v>
      </c>
      <c r="N34" s="106">
        <v>272196.90000000002</v>
      </c>
      <c r="O34" s="106">
        <v>286984.8</v>
      </c>
      <c r="P34" s="106">
        <v>290632.59999999998</v>
      </c>
      <c r="Q34" s="106">
        <v>302656.8</v>
      </c>
      <c r="R34" s="106">
        <v>322072.09999999998</v>
      </c>
      <c r="S34" s="106">
        <v>342122</v>
      </c>
      <c r="T34" s="106">
        <v>367821.7</v>
      </c>
      <c r="U34" s="106" t="s">
        <v>82</v>
      </c>
    </row>
    <row r="35" spans="1:21" x14ac:dyDescent="0.3">
      <c r="A35" s="107" t="s">
        <v>57</v>
      </c>
      <c r="B35" s="107" t="s">
        <v>23</v>
      </c>
      <c r="C35" s="106">
        <v>31458</v>
      </c>
      <c r="D35" s="106">
        <v>32780</v>
      </c>
      <c r="E35" s="106">
        <v>34785</v>
      </c>
      <c r="F35" s="106">
        <v>35780.6</v>
      </c>
      <c r="G35" s="106">
        <v>38491</v>
      </c>
      <c r="H35" s="106">
        <v>40711.800000000003</v>
      </c>
      <c r="I35" s="106">
        <v>42800.5</v>
      </c>
      <c r="J35" s="106">
        <v>45921.7</v>
      </c>
      <c r="K35" s="106">
        <v>47321.5</v>
      </c>
      <c r="L35" s="106">
        <v>42625.3</v>
      </c>
      <c r="M35" s="106">
        <v>43488.3</v>
      </c>
      <c r="N35" s="106">
        <v>44611</v>
      </c>
      <c r="O35" s="106">
        <v>44932.800000000003</v>
      </c>
      <c r="P35" s="106">
        <v>45091</v>
      </c>
      <c r="Q35" s="106">
        <v>46882</v>
      </c>
      <c r="R35" s="106">
        <v>49065.9</v>
      </c>
      <c r="S35" s="106">
        <v>49854.3</v>
      </c>
      <c r="T35" s="106">
        <v>52748.6</v>
      </c>
      <c r="U35" s="106" t="s">
        <v>82</v>
      </c>
    </row>
    <row r="36" spans="1:21" x14ac:dyDescent="0.3">
      <c r="A36" s="107" t="s">
        <v>71</v>
      </c>
      <c r="B36" s="107" t="s">
        <v>24</v>
      </c>
      <c r="C36" s="106">
        <v>53624.5</v>
      </c>
      <c r="D36" s="106">
        <v>57767.6</v>
      </c>
      <c r="E36" s="106">
        <v>61397.8</v>
      </c>
      <c r="F36" s="106">
        <v>64455.3</v>
      </c>
      <c r="G36" s="106">
        <v>69047.899999999994</v>
      </c>
      <c r="H36" s="106">
        <v>75875</v>
      </c>
      <c r="I36" s="106">
        <v>83907.5</v>
      </c>
      <c r="J36" s="106">
        <v>93765.3</v>
      </c>
      <c r="K36" s="106">
        <v>100714.8</v>
      </c>
      <c r="L36" s="106">
        <v>94471</v>
      </c>
      <c r="M36" s="106">
        <v>102993.7</v>
      </c>
      <c r="N36" s="106">
        <v>105219.2</v>
      </c>
      <c r="O36" s="106">
        <v>108903.8</v>
      </c>
      <c r="P36" s="106">
        <v>110942.9</v>
      </c>
      <c r="Q36" s="106">
        <v>115544.2</v>
      </c>
      <c r="R36" s="106">
        <v>121002.4</v>
      </c>
      <c r="S36" s="106">
        <v>122070.7</v>
      </c>
      <c r="T36" s="106">
        <v>124321.60000000001</v>
      </c>
      <c r="U36" s="106" t="s">
        <v>82</v>
      </c>
    </row>
    <row r="37" spans="1:21" x14ac:dyDescent="0.3">
      <c r="A37" s="107" t="s">
        <v>58</v>
      </c>
      <c r="B37" s="107" t="s">
        <v>25</v>
      </c>
      <c r="C37" s="106">
        <v>121342</v>
      </c>
      <c r="D37" s="106">
        <v>125072.1</v>
      </c>
      <c r="E37" s="106">
        <v>127605.4</v>
      </c>
      <c r="F37" s="106">
        <v>128183.2</v>
      </c>
      <c r="G37" s="106">
        <v>137673.20000000001</v>
      </c>
      <c r="H37" s="106">
        <v>142647.5</v>
      </c>
      <c r="I37" s="106">
        <v>149804.70000000001</v>
      </c>
      <c r="J37" s="106">
        <v>164362.20000000001</v>
      </c>
      <c r="K37" s="106">
        <v>167832.9</v>
      </c>
      <c r="L37" s="106">
        <v>153617.5</v>
      </c>
      <c r="M37" s="106">
        <v>158997.20000000001</v>
      </c>
      <c r="N37" s="106">
        <v>165383.29999999999</v>
      </c>
      <c r="O37" s="106">
        <v>166204.70000000001</v>
      </c>
      <c r="P37" s="106">
        <v>164990.79999999999</v>
      </c>
      <c r="Q37" s="106">
        <v>166951.6</v>
      </c>
      <c r="R37" s="106">
        <v>173831.5</v>
      </c>
      <c r="S37" s="106">
        <v>174830.5</v>
      </c>
      <c r="T37" s="106">
        <v>180239.7</v>
      </c>
      <c r="U37" s="106" t="s">
        <v>82</v>
      </c>
    </row>
    <row r="38" spans="1:21" x14ac:dyDescent="0.3">
      <c r="A38" s="107" t="s">
        <v>59</v>
      </c>
      <c r="B38" s="107" t="s">
        <v>26</v>
      </c>
      <c r="C38" s="106">
        <v>227943.3</v>
      </c>
      <c r="D38" s="106">
        <v>229204.3</v>
      </c>
      <c r="E38" s="106">
        <v>234850.3</v>
      </c>
      <c r="F38" s="106">
        <v>239486.8</v>
      </c>
      <c r="G38" s="106">
        <v>255465</v>
      </c>
      <c r="H38" s="106">
        <v>260970.6</v>
      </c>
      <c r="I38" s="106">
        <v>281612.40000000002</v>
      </c>
      <c r="J38" s="106">
        <v>306358.59999999998</v>
      </c>
      <c r="K38" s="106">
        <v>305314.8</v>
      </c>
      <c r="L38" s="106">
        <v>280739.59999999998</v>
      </c>
      <c r="M38" s="106">
        <v>298793.7</v>
      </c>
      <c r="N38" s="106">
        <v>312303.7</v>
      </c>
      <c r="O38" s="106">
        <v>322124.3</v>
      </c>
      <c r="P38" s="106">
        <v>322459.7</v>
      </c>
      <c r="Q38" s="106">
        <v>332865.3</v>
      </c>
      <c r="R38" s="106">
        <v>356634.2</v>
      </c>
      <c r="S38" s="106">
        <v>354349.2</v>
      </c>
      <c r="T38" s="106">
        <v>365050.9</v>
      </c>
      <c r="U38" s="106" t="s">
        <v>82</v>
      </c>
    </row>
    <row r="39" spans="1:21" x14ac:dyDescent="0.3">
      <c r="A39" s="107" t="s">
        <v>60</v>
      </c>
      <c r="B39" s="107" t="s">
        <v>27</v>
      </c>
      <c r="C39" s="106">
        <v>1354881.5</v>
      </c>
      <c r="D39" s="106">
        <v>1412005</v>
      </c>
      <c r="E39" s="106">
        <v>1472805.6</v>
      </c>
      <c r="F39" s="106">
        <v>1524430.4</v>
      </c>
      <c r="G39" s="106">
        <v>1613685.3</v>
      </c>
      <c r="H39" s="106">
        <v>1667987.4</v>
      </c>
      <c r="I39" s="106">
        <v>1740490.5</v>
      </c>
      <c r="J39" s="106">
        <v>1789733.5</v>
      </c>
      <c r="K39" s="106">
        <v>1779233.9</v>
      </c>
      <c r="L39" s="106">
        <v>1646928.1</v>
      </c>
      <c r="M39" s="106">
        <v>1729834.9</v>
      </c>
      <c r="N39" s="106">
        <v>1757243.3</v>
      </c>
      <c r="O39" s="106">
        <v>1825131.1</v>
      </c>
      <c r="P39" s="106">
        <v>1861094.2</v>
      </c>
      <c r="Q39" s="106">
        <v>1946444.4</v>
      </c>
      <c r="R39" s="106">
        <v>2057420.6</v>
      </c>
      <c r="S39" s="106">
        <v>2050965.8</v>
      </c>
      <c r="T39" s="106">
        <v>2094069.3</v>
      </c>
      <c r="U39" s="106" t="s">
        <v>82</v>
      </c>
    </row>
    <row r="40" spans="1:21" x14ac:dyDescent="0.3">
      <c r="A40" s="107" t="s">
        <v>77</v>
      </c>
      <c r="B40" s="107" t="s">
        <v>86</v>
      </c>
      <c r="C40" s="106">
        <v>145430.9</v>
      </c>
      <c r="D40" s="106">
        <v>148066.1</v>
      </c>
      <c r="E40" s="106">
        <v>147963</v>
      </c>
      <c r="F40" s="106">
        <v>149220.79999999999</v>
      </c>
      <c r="G40" s="106">
        <v>165093</v>
      </c>
      <c r="H40" s="106">
        <v>187714</v>
      </c>
      <c r="I40" s="106">
        <v>208647.2</v>
      </c>
      <c r="J40" s="106">
        <v>216972.4</v>
      </c>
      <c r="K40" s="106">
        <v>232713.1</v>
      </c>
      <c r="L40" s="106">
        <v>203606</v>
      </c>
      <c r="M40" s="106">
        <v>216887.8</v>
      </c>
      <c r="N40" s="106">
        <v>232222.9</v>
      </c>
      <c r="O40" s="106">
        <v>248231.9</v>
      </c>
      <c r="P40" s="106">
        <v>250225.8</v>
      </c>
      <c r="Q40" s="106">
        <v>249987.3</v>
      </c>
      <c r="R40" s="106">
        <v>235942.1</v>
      </c>
      <c r="S40" s="106">
        <v>221404.1</v>
      </c>
      <c r="T40" s="106">
        <v>231688.8</v>
      </c>
      <c r="U40" s="106" t="s">
        <v>82</v>
      </c>
    </row>
    <row r="41" spans="1:21" x14ac:dyDescent="0.3">
      <c r="A41" s="107" t="s">
        <v>78</v>
      </c>
      <c r="B41" s="107" t="s">
        <v>87</v>
      </c>
      <c r="C41" s="106">
        <v>225081.4</v>
      </c>
      <c r="D41" s="106">
        <v>230830.6</v>
      </c>
      <c r="E41" s="106">
        <v>236002.2</v>
      </c>
      <c r="F41" s="106">
        <v>234802.3</v>
      </c>
      <c r="G41" s="106">
        <v>244941.5</v>
      </c>
      <c r="H41" s="106">
        <v>256449</v>
      </c>
      <c r="I41" s="106">
        <v>279447.3</v>
      </c>
      <c r="J41" s="106">
        <v>309631.3</v>
      </c>
      <c r="K41" s="106">
        <v>317809.5</v>
      </c>
      <c r="L41" s="106">
        <v>304915.8</v>
      </c>
      <c r="M41" s="106">
        <v>317784.5</v>
      </c>
      <c r="N41" s="106">
        <v>335384.5</v>
      </c>
      <c r="O41" s="106">
        <v>349625.8</v>
      </c>
      <c r="P41" s="106">
        <v>357199.9</v>
      </c>
      <c r="Q41" s="106">
        <v>373646.2</v>
      </c>
      <c r="R41" s="106">
        <v>397904.2</v>
      </c>
      <c r="S41" s="106">
        <v>391188.5</v>
      </c>
      <c r="T41" s="106">
        <v>395651.3</v>
      </c>
      <c r="U41" s="106" t="s">
        <v>82</v>
      </c>
    </row>
    <row r="42" spans="1:21" x14ac:dyDescent="0.3">
      <c r="A42" s="107" t="s">
        <v>79</v>
      </c>
      <c r="B42" s="107" t="s">
        <v>183</v>
      </c>
      <c r="C42" s="106">
        <v>10924.6</v>
      </c>
      <c r="D42" s="106">
        <v>10691.7</v>
      </c>
      <c r="E42" s="106">
        <v>11096.5</v>
      </c>
      <c r="F42" s="106">
        <v>11327.6</v>
      </c>
      <c r="G42" s="106">
        <v>12324.5</v>
      </c>
      <c r="H42" s="106">
        <v>13587.4</v>
      </c>
      <c r="I42" s="106">
        <v>14661.9</v>
      </c>
      <c r="J42" s="106">
        <v>15736</v>
      </c>
      <c r="K42" s="106">
        <v>17020.400000000001</v>
      </c>
      <c r="L42" s="106">
        <v>17176.099999999999</v>
      </c>
      <c r="M42" s="106">
        <v>17865.599999999999</v>
      </c>
      <c r="N42" s="106">
        <v>18154.8</v>
      </c>
      <c r="O42" s="106">
        <v>18560.5</v>
      </c>
      <c r="P42" s="106">
        <v>19298.2</v>
      </c>
      <c r="Q42" s="106">
        <v>20474.5</v>
      </c>
      <c r="R42" s="106">
        <v>21609.200000000001</v>
      </c>
      <c r="S42" s="106">
        <v>22424.2</v>
      </c>
      <c r="T42" s="106">
        <v>22490</v>
      </c>
      <c r="U42" s="106" t="s">
        <v>82</v>
      </c>
    </row>
    <row r="43" spans="1:21" x14ac:dyDescent="0.3">
      <c r="A43" s="107" t="s">
        <v>97</v>
      </c>
      <c r="B43" s="107" t="s">
        <v>96</v>
      </c>
      <c r="C43" s="106">
        <v>10451.700000000001</v>
      </c>
      <c r="D43" s="106">
        <v>11426.8</v>
      </c>
      <c r="E43" s="106">
        <v>12215.4</v>
      </c>
      <c r="F43" s="106">
        <v>12879</v>
      </c>
      <c r="G43" s="106">
        <v>13890.2</v>
      </c>
      <c r="H43" s="106">
        <v>15012</v>
      </c>
      <c r="I43" s="106">
        <v>16250.2</v>
      </c>
      <c r="J43" s="106">
        <v>17813.3</v>
      </c>
      <c r="K43" s="106">
        <v>19165.3</v>
      </c>
      <c r="L43" s="106">
        <v>19627.599999999999</v>
      </c>
      <c r="M43" s="106">
        <v>21463.5</v>
      </c>
      <c r="N43" s="106">
        <v>22373.200000000001</v>
      </c>
      <c r="O43" s="106">
        <v>23073.7</v>
      </c>
      <c r="P43" s="106">
        <v>22482.3</v>
      </c>
      <c r="Q43" s="106">
        <v>23978.1</v>
      </c>
      <c r="R43" s="106">
        <v>25242.3</v>
      </c>
      <c r="S43" s="106">
        <v>24880</v>
      </c>
      <c r="T43" s="106">
        <v>26260.7</v>
      </c>
      <c r="U43" s="106" t="s">
        <v>82</v>
      </c>
    </row>
    <row r="44" spans="1:21" x14ac:dyDescent="0.3">
      <c r="A44" s="107" t="s">
        <v>80</v>
      </c>
      <c r="B44" s="107" t="s">
        <v>88</v>
      </c>
      <c r="C44" s="106">
        <v>37713.4</v>
      </c>
      <c r="D44" s="106">
        <v>39980.400000000001</v>
      </c>
      <c r="E44" s="106">
        <v>43790</v>
      </c>
      <c r="F44" s="106">
        <v>45678.3</v>
      </c>
      <c r="G44" s="106">
        <v>50931.199999999997</v>
      </c>
      <c r="H44" s="106">
        <v>58064.2</v>
      </c>
      <c r="I44" s="106">
        <v>62572.2</v>
      </c>
      <c r="J44" s="106">
        <v>68300.600000000006</v>
      </c>
      <c r="K44" s="106">
        <v>73375.899999999994</v>
      </c>
      <c r="L44" s="106">
        <v>69805.7</v>
      </c>
      <c r="M44" s="106">
        <v>71409</v>
      </c>
      <c r="N44" s="106">
        <v>75025.899999999994</v>
      </c>
      <c r="O44" s="106">
        <v>75811.199999999997</v>
      </c>
      <c r="P44" s="106">
        <v>76991.5</v>
      </c>
      <c r="Q44" s="106">
        <v>77052.800000000003</v>
      </c>
      <c r="R44" s="106">
        <v>79554.100000000006</v>
      </c>
      <c r="S44" s="106">
        <v>80185.3</v>
      </c>
      <c r="T44" s="106">
        <v>81464.399999999994</v>
      </c>
      <c r="U44" s="106" t="s">
        <v>82</v>
      </c>
    </row>
    <row r="45" spans="1:21" x14ac:dyDescent="0.3">
      <c r="A45" s="107" t="s">
        <v>81</v>
      </c>
      <c r="B45" s="107" t="s">
        <v>89</v>
      </c>
      <c r="C45" s="106">
        <v>531076.4</v>
      </c>
      <c r="D45" s="106">
        <v>513524.5</v>
      </c>
      <c r="E45" s="106">
        <v>522041.7</v>
      </c>
      <c r="F45" s="106">
        <v>538454.69999999995</v>
      </c>
      <c r="G45" s="106">
        <v>615833.30000000005</v>
      </c>
      <c r="H45" s="106">
        <v>686061</v>
      </c>
      <c r="I45" s="106">
        <v>775303.1</v>
      </c>
      <c r="J45" s="106">
        <v>851682.5</v>
      </c>
      <c r="K45" s="106">
        <v>893391.8</v>
      </c>
      <c r="L45" s="106">
        <v>840278.4</v>
      </c>
      <c r="M45" s="106">
        <v>964532.2</v>
      </c>
      <c r="N45" s="106">
        <v>1088873.8</v>
      </c>
      <c r="O45" s="106">
        <v>1163202.6000000001</v>
      </c>
      <c r="P45" s="106">
        <v>1242141.3999999999</v>
      </c>
      <c r="Q45" s="106">
        <v>1364441.8</v>
      </c>
      <c r="R45" s="106">
        <v>1512043.5</v>
      </c>
      <c r="S45" s="106">
        <v>1518606.6</v>
      </c>
      <c r="T45" s="106">
        <v>1596436</v>
      </c>
      <c r="U45" s="106" t="s">
        <v>82</v>
      </c>
    </row>
    <row r="46" spans="1:21" x14ac:dyDescent="0.3">
      <c r="A46" s="107" t="s">
        <v>95</v>
      </c>
      <c r="B46" s="107" t="s">
        <v>94</v>
      </c>
      <c r="C46" s="106" t="s">
        <v>82</v>
      </c>
      <c r="D46" s="106" t="s">
        <v>82</v>
      </c>
      <c r="E46" s="106" t="s">
        <v>82</v>
      </c>
      <c r="F46" s="106" t="s">
        <v>82</v>
      </c>
      <c r="G46" s="106" t="s">
        <v>82</v>
      </c>
      <c r="H46" s="106">
        <v>20734.900000000001</v>
      </c>
      <c r="I46" s="106">
        <v>23084.7</v>
      </c>
      <c r="J46" s="106">
        <v>25400.1</v>
      </c>
      <c r="K46" s="106">
        <v>26791.7</v>
      </c>
      <c r="L46" s="106">
        <v>25667</v>
      </c>
      <c r="M46" s="106">
        <v>26501.9</v>
      </c>
      <c r="N46" s="106">
        <v>27550.1</v>
      </c>
      <c r="O46" s="106">
        <v>28067.5</v>
      </c>
      <c r="P46" s="106">
        <v>28664.799999999999</v>
      </c>
      <c r="Q46" s="106">
        <v>29341.4</v>
      </c>
      <c r="R46" s="106">
        <v>30776</v>
      </c>
      <c r="S46" s="106">
        <v>31506.1</v>
      </c>
      <c r="T46" s="106" t="s">
        <v>82</v>
      </c>
      <c r="U46" s="106" t="s">
        <v>82</v>
      </c>
    </row>
    <row r="48" spans="1:21" x14ac:dyDescent="0.3">
      <c r="A48" s="105" t="s">
        <v>93</v>
      </c>
    </row>
    <row r="49" spans="1:26" x14ac:dyDescent="0.3">
      <c r="A49" s="105" t="s">
        <v>82</v>
      </c>
      <c r="B49" s="105" t="s">
        <v>92</v>
      </c>
    </row>
    <row r="51" spans="1:26" x14ac:dyDescent="0.3">
      <c r="A51" s="105" t="s">
        <v>126</v>
      </c>
      <c r="B51" s="105" t="s">
        <v>155</v>
      </c>
    </row>
    <row r="52" spans="1:26" x14ac:dyDescent="0.3">
      <c r="A52" s="105" t="s">
        <v>147</v>
      </c>
      <c r="B52" s="105" t="s">
        <v>146</v>
      </c>
    </row>
    <row r="54" spans="1:26" x14ac:dyDescent="0.3">
      <c r="A54" s="107" t="s">
        <v>120</v>
      </c>
      <c r="B54" s="107" t="s">
        <v>119</v>
      </c>
      <c r="C54" s="107" t="s">
        <v>118</v>
      </c>
      <c r="D54" s="107" t="s">
        <v>117</v>
      </c>
      <c r="E54" s="107" t="s">
        <v>116</v>
      </c>
      <c r="F54" s="107" t="s">
        <v>115</v>
      </c>
      <c r="G54" s="107" t="s">
        <v>114</v>
      </c>
      <c r="H54" s="107" t="s">
        <v>113</v>
      </c>
      <c r="I54" s="107" t="s">
        <v>112</v>
      </c>
      <c r="J54" s="107" t="s">
        <v>111</v>
      </c>
      <c r="K54" s="107" t="s">
        <v>110</v>
      </c>
      <c r="L54" s="107" t="s">
        <v>109</v>
      </c>
      <c r="M54" s="107" t="s">
        <v>108</v>
      </c>
      <c r="N54" s="107" t="s">
        <v>107</v>
      </c>
      <c r="O54" s="107" t="s">
        <v>106</v>
      </c>
      <c r="P54" s="107" t="s">
        <v>105</v>
      </c>
      <c r="Q54" s="107" t="s">
        <v>104</v>
      </c>
      <c r="R54" s="107" t="s">
        <v>103</v>
      </c>
      <c r="S54" s="107" t="s">
        <v>102</v>
      </c>
      <c r="T54" s="107" t="s">
        <v>101</v>
      </c>
      <c r="U54" s="107">
        <v>2018</v>
      </c>
      <c r="W54" s="136" t="s">
        <v>166</v>
      </c>
      <c r="X54" s="136" t="s">
        <v>163</v>
      </c>
      <c r="Y54" s="136" t="s">
        <v>164</v>
      </c>
      <c r="Z54" s="136" t="s">
        <v>165</v>
      </c>
    </row>
    <row r="55" spans="1:26" x14ac:dyDescent="0.3">
      <c r="A55" s="107" t="s">
        <v>67</v>
      </c>
      <c r="B55" s="107" t="s">
        <v>99</v>
      </c>
      <c r="C55" s="106">
        <v>11176574.4</v>
      </c>
      <c r="D55" s="106">
        <v>11427361.4</v>
      </c>
      <c r="E55" s="106">
        <v>11583193.5</v>
      </c>
      <c r="F55" s="106">
        <v>11736759.1</v>
      </c>
      <c r="G55" s="106">
        <v>12031185.5</v>
      </c>
      <c r="H55" s="106">
        <v>12284577.9</v>
      </c>
      <c r="I55" s="106">
        <v>12691423.300000001</v>
      </c>
      <c r="J55" s="106">
        <v>13083506</v>
      </c>
      <c r="K55" s="106">
        <v>13149167.4</v>
      </c>
      <c r="L55" s="106">
        <v>12580511.699999999</v>
      </c>
      <c r="M55" s="106">
        <v>12841530.5</v>
      </c>
      <c r="N55" s="106">
        <v>13066953.800000001</v>
      </c>
      <c r="O55" s="106">
        <v>13015406.300000001</v>
      </c>
      <c r="P55" s="106">
        <v>13052061.6</v>
      </c>
      <c r="Q55" s="106">
        <v>13285692.800000001</v>
      </c>
      <c r="R55" s="106">
        <v>13595973.800000001</v>
      </c>
      <c r="S55" s="106">
        <v>13872719.5</v>
      </c>
      <c r="T55" s="106">
        <v>14211406.199999999</v>
      </c>
      <c r="U55" s="106">
        <v>14488521.5</v>
      </c>
      <c r="W55" s="131">
        <f>RATE(T$54-C$54,,-C55,T55)</f>
        <v>1.4231188010771906E-2</v>
      </c>
      <c r="X55" s="132">
        <f>((T55-C55)/T55)/(T$54-C$54)</f>
        <v>1.2561706782194345E-2</v>
      </c>
      <c r="Y55" s="132">
        <f>AVERAGE(D97:T97)</f>
        <v>1.4380059009335484E-2</v>
      </c>
      <c r="Z55" s="134">
        <f>(T55-C55)^(1/(T$54-C$54))-1</f>
        <v>1.4060355329830845</v>
      </c>
    </row>
    <row r="56" spans="1:26" x14ac:dyDescent="0.3">
      <c r="A56" s="107" t="s">
        <v>35</v>
      </c>
      <c r="B56" s="107" t="s">
        <v>2</v>
      </c>
      <c r="C56" s="106">
        <v>310925.2</v>
      </c>
      <c r="D56" s="106">
        <v>313448.59999999998</v>
      </c>
      <c r="E56" s="106">
        <v>319029.5</v>
      </c>
      <c r="F56" s="106">
        <v>321500.09999999998</v>
      </c>
      <c r="G56" s="106">
        <v>333186.09999999998</v>
      </c>
      <c r="H56" s="106">
        <v>340163.9</v>
      </c>
      <c r="I56" s="106">
        <v>348688.9</v>
      </c>
      <c r="J56" s="106">
        <v>360715.1</v>
      </c>
      <c r="K56" s="106">
        <v>363540.1</v>
      </c>
      <c r="L56" s="106">
        <v>355348.9</v>
      </c>
      <c r="M56" s="106">
        <v>365100.5</v>
      </c>
      <c r="N56" s="106">
        <v>371666.1</v>
      </c>
      <c r="O56" s="106">
        <v>372538.7</v>
      </c>
      <c r="P56" s="106">
        <v>373286.3</v>
      </c>
      <c r="Q56" s="106">
        <v>377969.8</v>
      </c>
      <c r="R56" s="106">
        <v>384458.3</v>
      </c>
      <c r="S56" s="106">
        <v>390181.7</v>
      </c>
      <c r="T56" s="106">
        <v>396787</v>
      </c>
      <c r="U56" s="106">
        <v>402469.2</v>
      </c>
      <c r="W56" s="131">
        <f t="shared" ref="W56:W90" si="0">RATE(T$54-C$54,,-C56,T56)</f>
        <v>1.4447323704099724E-2</v>
      </c>
      <c r="X56" s="132">
        <f t="shared" ref="X56:X90" si="1">((T56-C56)/T56)/(T$54-C$54)</f>
        <v>1.2728980832655955E-2</v>
      </c>
      <c r="Y56" s="132">
        <f t="shared" ref="Y56:Y90" si="2">AVERAGE(D98:T98)</f>
        <v>1.4536225269225829E-2</v>
      </c>
      <c r="Z56" s="134">
        <f t="shared" ref="Z56:Z90" si="3">(T56-C56)^(1/(T$54-C$54))-1</f>
        <v>0.95084843132325836</v>
      </c>
    </row>
    <row r="57" spans="1:26" x14ac:dyDescent="0.3">
      <c r="A57" s="107" t="s">
        <v>36</v>
      </c>
      <c r="B57" s="107" t="s">
        <v>3</v>
      </c>
      <c r="C57" s="106">
        <v>24410.799999999999</v>
      </c>
      <c r="D57" s="106">
        <v>25331.1</v>
      </c>
      <c r="E57" s="106">
        <v>26835.200000000001</v>
      </c>
      <c r="F57" s="106">
        <v>28218.799999999999</v>
      </c>
      <c r="G57" s="106">
        <v>30034.799999999999</v>
      </c>
      <c r="H57" s="106">
        <v>32174.400000000001</v>
      </c>
      <c r="I57" s="106">
        <v>34386.1</v>
      </c>
      <c r="J57" s="106">
        <v>36911.599999999999</v>
      </c>
      <c r="K57" s="106">
        <v>39134.300000000003</v>
      </c>
      <c r="L57" s="106">
        <v>37731</v>
      </c>
      <c r="M57" s="106">
        <v>38230.5</v>
      </c>
      <c r="N57" s="106">
        <v>38962.6</v>
      </c>
      <c r="O57" s="106">
        <v>38974.699999999997</v>
      </c>
      <c r="P57" s="106">
        <v>39167.199999999997</v>
      </c>
      <c r="Q57" s="106">
        <v>39886.9</v>
      </c>
      <c r="R57" s="106">
        <v>41271.5</v>
      </c>
      <c r="S57" s="106">
        <v>42896.2</v>
      </c>
      <c r="T57" s="106">
        <v>44531.1</v>
      </c>
      <c r="U57" s="106">
        <v>45903.1</v>
      </c>
      <c r="W57" s="131">
        <f t="shared" si="0"/>
        <v>3.5995168529047987E-2</v>
      </c>
      <c r="X57" s="132">
        <f t="shared" si="1"/>
        <v>2.6577988390664713E-2</v>
      </c>
      <c r="Y57" s="132">
        <f t="shared" si="2"/>
        <v>3.6410504444469853E-2</v>
      </c>
      <c r="Z57" s="134">
        <f t="shared" si="3"/>
        <v>0.79124490357595523</v>
      </c>
    </row>
    <row r="58" spans="1:26" x14ac:dyDescent="0.3">
      <c r="A58" s="107" t="s">
        <v>37</v>
      </c>
      <c r="B58" s="107" t="s">
        <v>182</v>
      </c>
      <c r="C58" s="106">
        <v>114694.1</v>
      </c>
      <c r="D58" s="106">
        <v>118030.3</v>
      </c>
      <c r="E58" s="106">
        <v>119980.7</v>
      </c>
      <c r="F58" s="106">
        <v>124303.6</v>
      </c>
      <c r="G58" s="106">
        <v>130402.6</v>
      </c>
      <c r="H58" s="106">
        <v>138922.4</v>
      </c>
      <c r="I58" s="106">
        <v>148443.5</v>
      </c>
      <c r="J58" s="106">
        <v>156760.29999999999</v>
      </c>
      <c r="K58" s="106">
        <v>160965</v>
      </c>
      <c r="L58" s="106">
        <v>153234.6</v>
      </c>
      <c r="M58" s="106">
        <v>156718.20000000001</v>
      </c>
      <c r="N58" s="106">
        <v>159504.4</v>
      </c>
      <c r="O58" s="106">
        <v>158228.6</v>
      </c>
      <c r="P58" s="106">
        <v>157463.29999999999</v>
      </c>
      <c r="Q58" s="106">
        <v>161738.6</v>
      </c>
      <c r="R58" s="106">
        <v>170325.7</v>
      </c>
      <c r="S58" s="106">
        <v>174499.6</v>
      </c>
      <c r="T58" s="106">
        <v>182094.9</v>
      </c>
      <c r="U58" s="106">
        <v>187551.4</v>
      </c>
      <c r="W58" s="131">
        <f t="shared" si="0"/>
        <v>2.7564797998753079E-2</v>
      </c>
      <c r="X58" s="132">
        <f t="shared" si="1"/>
        <v>2.1773003753408085E-2</v>
      </c>
      <c r="Y58" s="132">
        <f t="shared" si="2"/>
        <v>2.7961976683252007E-2</v>
      </c>
      <c r="Z58" s="134">
        <f t="shared" si="3"/>
        <v>0.92326496624655374</v>
      </c>
    </row>
    <row r="59" spans="1:26" x14ac:dyDescent="0.3">
      <c r="A59" s="107" t="s">
        <v>38</v>
      </c>
      <c r="B59" s="107" t="s">
        <v>4</v>
      </c>
      <c r="C59" s="106">
        <v>225211.4</v>
      </c>
      <c r="D59" s="106">
        <v>227065.2</v>
      </c>
      <c r="E59" s="106">
        <v>228124.2</v>
      </c>
      <c r="F59" s="106">
        <v>229014</v>
      </c>
      <c r="G59" s="106">
        <v>235124.5</v>
      </c>
      <c r="H59" s="106">
        <v>240618.6</v>
      </c>
      <c r="I59" s="106">
        <v>250034</v>
      </c>
      <c r="J59" s="106">
        <v>252307.4</v>
      </c>
      <c r="K59" s="106">
        <v>251015.5</v>
      </c>
      <c r="L59" s="106">
        <v>238699.4</v>
      </c>
      <c r="M59" s="106">
        <v>243165.4</v>
      </c>
      <c r="N59" s="106">
        <v>246416</v>
      </c>
      <c r="O59" s="106">
        <v>246974.1</v>
      </c>
      <c r="P59" s="106">
        <v>249279.2</v>
      </c>
      <c r="Q59" s="106">
        <v>253316</v>
      </c>
      <c r="R59" s="106">
        <v>259250.2</v>
      </c>
      <c r="S59" s="106">
        <v>265471.40000000002</v>
      </c>
      <c r="T59" s="106">
        <v>271477.3</v>
      </c>
      <c r="U59" s="106">
        <v>274788</v>
      </c>
      <c r="W59" s="131">
        <f t="shared" si="0"/>
        <v>1.1051147724089038E-2</v>
      </c>
      <c r="X59" s="132">
        <f t="shared" si="1"/>
        <v>1.0024865907432276E-2</v>
      </c>
      <c r="Y59" s="132">
        <f t="shared" si="2"/>
        <v>1.1223376238620993E-2</v>
      </c>
      <c r="Z59" s="134">
        <f t="shared" si="3"/>
        <v>0.88116599032893017</v>
      </c>
    </row>
    <row r="60" spans="1:26" x14ac:dyDescent="0.3">
      <c r="A60" s="107" t="s">
        <v>39</v>
      </c>
      <c r="B60" s="107" t="s">
        <v>98</v>
      </c>
      <c r="C60" s="106">
        <v>2358690.9</v>
      </c>
      <c r="D60" s="106">
        <v>2398681.7999999998</v>
      </c>
      <c r="E60" s="106">
        <v>2398681.7999999998</v>
      </c>
      <c r="F60" s="106">
        <v>2381653.4</v>
      </c>
      <c r="G60" s="106">
        <v>2409518</v>
      </c>
      <c r="H60" s="106">
        <v>2426546.4</v>
      </c>
      <c r="I60" s="106">
        <v>2516332.5</v>
      </c>
      <c r="J60" s="106">
        <v>2598378.4</v>
      </c>
      <c r="K60" s="106">
        <v>2626501.1</v>
      </c>
      <c r="L60" s="106">
        <v>2478921.7000000002</v>
      </c>
      <c r="M60" s="106">
        <v>2580060</v>
      </c>
      <c r="N60" s="106">
        <v>2674490.2000000002</v>
      </c>
      <c r="O60" s="106">
        <v>2687648.5</v>
      </c>
      <c r="P60" s="106">
        <v>2700806.8</v>
      </c>
      <c r="Q60" s="106">
        <v>2759632.2</v>
      </c>
      <c r="R60" s="106">
        <v>2807621.3</v>
      </c>
      <c r="S60" s="106">
        <v>2870574.8</v>
      </c>
      <c r="T60" s="106">
        <v>2932496.2</v>
      </c>
      <c r="U60" s="106">
        <v>2974293.2</v>
      </c>
      <c r="W60" s="131">
        <f t="shared" si="0"/>
        <v>1.2891043673849073E-2</v>
      </c>
      <c r="X60" s="132">
        <f t="shared" si="1"/>
        <v>1.1510075594020031E-2</v>
      </c>
      <c r="Y60" s="132">
        <f t="shared" si="2"/>
        <v>1.3131933365916637E-2</v>
      </c>
      <c r="Z60" s="134">
        <f t="shared" si="3"/>
        <v>1.181478093778106</v>
      </c>
    </row>
    <row r="61" spans="1:26" x14ac:dyDescent="0.3">
      <c r="A61" s="107" t="s">
        <v>40</v>
      </c>
      <c r="B61" s="107" t="s">
        <v>6</v>
      </c>
      <c r="C61" s="106">
        <v>10662</v>
      </c>
      <c r="D61" s="106">
        <v>11336.8</v>
      </c>
      <c r="E61" s="106">
        <v>12025.6</v>
      </c>
      <c r="F61" s="106">
        <v>12917.5</v>
      </c>
      <c r="G61" s="106">
        <v>13730.6</v>
      </c>
      <c r="H61" s="106">
        <v>15017.7</v>
      </c>
      <c r="I61" s="106">
        <v>16560.3</v>
      </c>
      <c r="J61" s="106">
        <v>17843.400000000001</v>
      </c>
      <c r="K61" s="106">
        <v>16876.400000000001</v>
      </c>
      <c r="L61" s="106">
        <v>14391.4</v>
      </c>
      <c r="M61" s="106">
        <v>14716.5</v>
      </c>
      <c r="N61" s="106">
        <v>15834.6</v>
      </c>
      <c r="O61" s="106">
        <v>16516.599999999999</v>
      </c>
      <c r="P61" s="106">
        <v>16836.5</v>
      </c>
      <c r="Q61" s="106">
        <v>17322.8</v>
      </c>
      <c r="R61" s="106">
        <v>17652</v>
      </c>
      <c r="S61" s="106">
        <v>18267.900000000001</v>
      </c>
      <c r="T61" s="106">
        <v>19155.099999999999</v>
      </c>
      <c r="U61" s="106">
        <v>19895.599999999999</v>
      </c>
      <c r="W61" s="131">
        <f t="shared" si="0"/>
        <v>3.5064459744070187E-2</v>
      </c>
      <c r="X61" s="132">
        <f t="shared" si="1"/>
        <v>2.6081519681288995E-2</v>
      </c>
      <c r="Y61" s="132">
        <f t="shared" si="2"/>
        <v>3.6823988499044967E-2</v>
      </c>
      <c r="Z61" s="134">
        <f t="shared" si="3"/>
        <v>0.70263494794231485</v>
      </c>
    </row>
    <row r="62" spans="1:26" x14ac:dyDescent="0.3">
      <c r="A62" s="107" t="s">
        <v>41</v>
      </c>
      <c r="B62" s="107" t="s">
        <v>7</v>
      </c>
      <c r="C62" s="106">
        <v>126671.4</v>
      </c>
      <c r="D62" s="106">
        <v>133409.29999999999</v>
      </c>
      <c r="E62" s="106">
        <v>141317.79999999999</v>
      </c>
      <c r="F62" s="106">
        <v>145493.4</v>
      </c>
      <c r="G62" s="106">
        <v>155053.9</v>
      </c>
      <c r="H62" s="106">
        <v>163841.9</v>
      </c>
      <c r="I62" s="106">
        <v>172107</v>
      </c>
      <c r="J62" s="106">
        <v>181244.3</v>
      </c>
      <c r="K62" s="106">
        <v>173259.8</v>
      </c>
      <c r="L62" s="106">
        <v>164558.29999999999</v>
      </c>
      <c r="M62" s="106">
        <v>167721.20000000001</v>
      </c>
      <c r="N62" s="106">
        <v>173962.1</v>
      </c>
      <c r="O62" s="106">
        <v>174279.8</v>
      </c>
      <c r="P62" s="106">
        <v>176609.8</v>
      </c>
      <c r="Q62" s="106">
        <v>192152.4</v>
      </c>
      <c r="R62" s="106">
        <v>240415.8</v>
      </c>
      <c r="S62" s="106">
        <v>252406.8</v>
      </c>
      <c r="T62" s="106">
        <v>270635</v>
      </c>
      <c r="U62" s="106">
        <v>288642.09999999998</v>
      </c>
      <c r="W62" s="131">
        <f t="shared" si="0"/>
        <v>4.5669485579447007E-2</v>
      </c>
      <c r="X62" s="132">
        <f t="shared" si="1"/>
        <v>3.1291026876876717E-2</v>
      </c>
      <c r="Y62" s="132">
        <f t="shared" si="2"/>
        <v>4.744501907563646E-2</v>
      </c>
      <c r="Z62" s="134">
        <f t="shared" si="3"/>
        <v>1.0110674152190864</v>
      </c>
    </row>
    <row r="63" spans="1:26" x14ac:dyDescent="0.3">
      <c r="A63" s="107" t="s">
        <v>42</v>
      </c>
      <c r="B63" s="107" t="s">
        <v>8</v>
      </c>
      <c r="C63" s="106">
        <v>189900.4</v>
      </c>
      <c r="D63" s="106">
        <v>197746.3</v>
      </c>
      <c r="E63" s="106">
        <v>205503.7</v>
      </c>
      <c r="F63" s="106">
        <v>217411.6</v>
      </c>
      <c r="G63" s="106">
        <v>228415</v>
      </c>
      <c r="H63" s="106">
        <v>229783.5</v>
      </c>
      <c r="I63" s="106">
        <v>242771.9</v>
      </c>
      <c r="J63" s="106">
        <v>250719.6</v>
      </c>
      <c r="K63" s="106">
        <v>249879.3</v>
      </c>
      <c r="L63" s="106">
        <v>239132.6</v>
      </c>
      <c r="M63" s="106">
        <v>226031.4</v>
      </c>
      <c r="N63" s="106">
        <v>205389.1</v>
      </c>
      <c r="O63" s="106">
        <v>190394.7</v>
      </c>
      <c r="P63" s="106">
        <v>184223.2</v>
      </c>
      <c r="Q63" s="106">
        <v>185586.1</v>
      </c>
      <c r="R63" s="106">
        <v>184773.5</v>
      </c>
      <c r="S63" s="106">
        <v>184420.7</v>
      </c>
      <c r="T63" s="106">
        <v>187196.4</v>
      </c>
      <c r="U63" s="106">
        <v>190817.5</v>
      </c>
      <c r="W63" s="131">
        <f t="shared" si="0"/>
        <v>-8.432555011520824E-4</v>
      </c>
      <c r="X63" s="132">
        <f t="shared" si="1"/>
        <v>-8.4968954279789446E-4</v>
      </c>
      <c r="Y63" s="132">
        <f t="shared" si="2"/>
        <v>1.5444122836852207E-4</v>
      </c>
      <c r="Z63" s="134">
        <f t="shared" si="3"/>
        <v>-2.5917789100574833</v>
      </c>
    </row>
    <row r="64" spans="1:26" x14ac:dyDescent="0.3">
      <c r="A64" s="107" t="s">
        <v>43</v>
      </c>
      <c r="B64" s="107" t="s">
        <v>9</v>
      </c>
      <c r="C64" s="106">
        <v>867917</v>
      </c>
      <c r="D64" s="106">
        <v>902643</v>
      </c>
      <c r="E64" s="106">
        <v>928638</v>
      </c>
      <c r="F64" s="106">
        <v>958239</v>
      </c>
      <c r="G64" s="106">
        <v>988584</v>
      </c>
      <c r="H64" s="106">
        <v>1025389</v>
      </c>
      <c r="I64" s="106">
        <v>1068190</v>
      </c>
      <c r="J64" s="106">
        <v>1108450</v>
      </c>
      <c r="K64" s="106">
        <v>1120839</v>
      </c>
      <c r="L64" s="106">
        <v>1080783</v>
      </c>
      <c r="M64" s="106">
        <v>1080935</v>
      </c>
      <c r="N64" s="106">
        <v>1070139</v>
      </c>
      <c r="O64" s="106">
        <v>1038808</v>
      </c>
      <c r="P64" s="106">
        <v>1021089</v>
      </c>
      <c r="Q64" s="106">
        <v>1035180</v>
      </c>
      <c r="R64" s="106">
        <v>1072909</v>
      </c>
      <c r="S64" s="106">
        <v>1106948</v>
      </c>
      <c r="T64" s="106">
        <v>1139926</v>
      </c>
      <c r="U64" s="106">
        <v>1168776</v>
      </c>
      <c r="W64" s="131">
        <f t="shared" si="0"/>
        <v>1.6165896662057398E-2</v>
      </c>
      <c r="X64" s="132">
        <f t="shared" si="1"/>
        <v>1.4036463254425906E-2</v>
      </c>
      <c r="Y64" s="132">
        <f t="shared" si="2"/>
        <v>1.6472713862600821E-2</v>
      </c>
      <c r="Z64" s="134">
        <f t="shared" si="3"/>
        <v>1.0877638289451137</v>
      </c>
    </row>
    <row r="65" spans="1:26" x14ac:dyDescent="0.3">
      <c r="A65" s="107" t="s">
        <v>44</v>
      </c>
      <c r="B65" s="107" t="s">
        <v>10</v>
      </c>
      <c r="C65" s="106">
        <v>1761915.5</v>
      </c>
      <c r="D65" s="106">
        <v>1796867</v>
      </c>
      <c r="E65" s="106">
        <v>1817270.9</v>
      </c>
      <c r="F65" s="106">
        <v>1832230</v>
      </c>
      <c r="G65" s="106">
        <v>1884077.6</v>
      </c>
      <c r="H65" s="106">
        <v>1915413.9</v>
      </c>
      <c r="I65" s="106">
        <v>1962328.6</v>
      </c>
      <c r="J65" s="106">
        <v>2009909.9</v>
      </c>
      <c r="K65" s="106">
        <v>2015034.1</v>
      </c>
      <c r="L65" s="106">
        <v>1957135.9</v>
      </c>
      <c r="M65" s="106">
        <v>1995289</v>
      </c>
      <c r="N65" s="106">
        <v>2039039.7</v>
      </c>
      <c r="O65" s="106">
        <v>2045424.7</v>
      </c>
      <c r="P65" s="106">
        <v>2057213</v>
      </c>
      <c r="Q65" s="106">
        <v>2076883.7</v>
      </c>
      <c r="R65" s="106">
        <v>2099997.6</v>
      </c>
      <c r="S65" s="106">
        <v>2124589.6</v>
      </c>
      <c r="T65" s="106">
        <v>2170506.2999999998</v>
      </c>
      <c r="U65" s="106">
        <v>2203523.7000000002</v>
      </c>
      <c r="W65" s="131">
        <f t="shared" si="0"/>
        <v>1.2343732616044706E-2</v>
      </c>
      <c r="X65" s="132">
        <f t="shared" si="1"/>
        <v>1.1073339405269849E-2</v>
      </c>
      <c r="Y65" s="132">
        <f t="shared" si="2"/>
        <v>1.2425896230767534E-2</v>
      </c>
      <c r="Z65" s="134">
        <f t="shared" si="3"/>
        <v>1.1383352685778072</v>
      </c>
    </row>
    <row r="66" spans="1:26" x14ac:dyDescent="0.3">
      <c r="A66" s="107" t="s">
        <v>45</v>
      </c>
      <c r="B66" s="107" t="s">
        <v>31</v>
      </c>
      <c r="C66" s="106">
        <v>35281.5</v>
      </c>
      <c r="D66" s="106">
        <v>36499.5</v>
      </c>
      <c r="E66" s="106">
        <v>38417</v>
      </c>
      <c r="F66" s="106">
        <v>40561.1</v>
      </c>
      <c r="G66" s="106">
        <v>42148.9</v>
      </c>
      <c r="H66" s="106">
        <v>43881</v>
      </c>
      <c r="I66" s="106">
        <v>46017.1</v>
      </c>
      <c r="J66" s="106">
        <v>48448.5</v>
      </c>
      <c r="K66" s="106">
        <v>49435.1</v>
      </c>
      <c r="L66" s="106">
        <v>45830.6</v>
      </c>
      <c r="M66" s="106">
        <v>45155.5</v>
      </c>
      <c r="N66" s="106">
        <v>45001.9</v>
      </c>
      <c r="O66" s="106">
        <v>43966.6</v>
      </c>
      <c r="P66" s="106">
        <v>43750.400000000001</v>
      </c>
      <c r="Q66" s="106">
        <v>43712.1</v>
      </c>
      <c r="R66" s="106">
        <v>44761.4</v>
      </c>
      <c r="S66" s="106">
        <v>46344.3</v>
      </c>
      <c r="T66" s="106">
        <v>47698.1</v>
      </c>
      <c r="U66" s="106">
        <v>48952.5</v>
      </c>
      <c r="W66" s="131">
        <f t="shared" si="0"/>
        <v>1.7895463318403651E-2</v>
      </c>
      <c r="X66" s="132">
        <f t="shared" si="1"/>
        <v>1.5312732274327856E-2</v>
      </c>
      <c r="Y66" s="132">
        <f t="shared" si="2"/>
        <v>1.845440152539218E-2</v>
      </c>
      <c r="Z66" s="134">
        <f t="shared" si="3"/>
        <v>0.74109988840169994</v>
      </c>
    </row>
    <row r="67" spans="1:26" x14ac:dyDescent="0.3">
      <c r="A67" s="107" t="s">
        <v>46</v>
      </c>
      <c r="B67" s="107" t="s">
        <v>11</v>
      </c>
      <c r="C67" s="106">
        <v>1555551</v>
      </c>
      <c r="D67" s="106">
        <v>1583118.3</v>
      </c>
      <c r="E67" s="106">
        <v>1587053.1</v>
      </c>
      <c r="F67" s="106">
        <v>1589454.6</v>
      </c>
      <c r="G67" s="106">
        <v>1614598.8</v>
      </c>
      <c r="H67" s="106">
        <v>1629932.1</v>
      </c>
      <c r="I67" s="106">
        <v>1662638.1</v>
      </c>
      <c r="J67" s="106">
        <v>1687143.2</v>
      </c>
      <c r="K67" s="106">
        <v>1669421.4</v>
      </c>
      <c r="L67" s="106">
        <v>1577902.8</v>
      </c>
      <c r="M67" s="106">
        <v>1604514.5</v>
      </c>
      <c r="N67" s="106">
        <v>1613766.5</v>
      </c>
      <c r="O67" s="106">
        <v>1568274.2</v>
      </c>
      <c r="P67" s="106">
        <v>1541171.9</v>
      </c>
      <c r="Q67" s="106">
        <v>1542923.8</v>
      </c>
      <c r="R67" s="106">
        <v>1557180.3</v>
      </c>
      <c r="S67" s="106">
        <v>1574603.6</v>
      </c>
      <c r="T67" s="106">
        <v>1599754.8</v>
      </c>
      <c r="U67" s="106">
        <v>1613852.1</v>
      </c>
      <c r="W67" s="131">
        <f t="shared" si="0"/>
        <v>1.6496264214165949E-3</v>
      </c>
      <c r="X67" s="132">
        <f t="shared" si="1"/>
        <v>1.6253887967154512E-3</v>
      </c>
      <c r="Y67" s="132">
        <f t="shared" si="2"/>
        <v>1.8361756601756613E-3</v>
      </c>
      <c r="Z67" s="134">
        <f t="shared" si="3"/>
        <v>0.87612741532677862</v>
      </c>
    </row>
    <row r="68" spans="1:26" x14ac:dyDescent="0.3">
      <c r="A68" s="107" t="s">
        <v>47</v>
      </c>
      <c r="B68" s="107" t="s">
        <v>12</v>
      </c>
      <c r="C68" s="106">
        <v>13984.2</v>
      </c>
      <c r="D68" s="106">
        <v>14536.9</v>
      </c>
      <c r="E68" s="106">
        <v>15078.1</v>
      </c>
      <c r="F68" s="106">
        <v>15473.7</v>
      </c>
      <c r="G68" s="106">
        <v>16251.4</v>
      </c>
      <c r="H68" s="106">
        <v>17040.099999999999</v>
      </c>
      <c r="I68" s="106">
        <v>17843.3</v>
      </c>
      <c r="J68" s="106">
        <v>18753</v>
      </c>
      <c r="K68" s="106">
        <v>19436.900000000001</v>
      </c>
      <c r="L68" s="106">
        <v>19045.2</v>
      </c>
      <c r="M68" s="106">
        <v>19299.5</v>
      </c>
      <c r="N68" s="106">
        <v>19377.400000000001</v>
      </c>
      <c r="O68" s="106">
        <v>18819.7</v>
      </c>
      <c r="P68" s="106">
        <v>17728.3</v>
      </c>
      <c r="Q68" s="106">
        <v>17495.8</v>
      </c>
      <c r="R68" s="106">
        <v>17839.099999999999</v>
      </c>
      <c r="S68" s="106">
        <v>18697.5</v>
      </c>
      <c r="T68" s="106">
        <v>19533.099999999999</v>
      </c>
      <c r="U68" s="106">
        <v>20290.2</v>
      </c>
      <c r="W68" s="131">
        <f t="shared" si="0"/>
        <v>1.9852271351684971E-2</v>
      </c>
      <c r="X68" s="132">
        <f t="shared" si="1"/>
        <v>1.671039836753721E-2</v>
      </c>
      <c r="Y68" s="132">
        <f t="shared" si="2"/>
        <v>2.0361598301364813E-2</v>
      </c>
      <c r="Z68" s="134">
        <f t="shared" si="3"/>
        <v>0.66053282330181928</v>
      </c>
    </row>
    <row r="69" spans="1:26" x14ac:dyDescent="0.3">
      <c r="A69" s="107" t="s">
        <v>48</v>
      </c>
      <c r="B69" s="107" t="s">
        <v>13</v>
      </c>
      <c r="C69" s="106">
        <v>12293.4</v>
      </c>
      <c r="D69" s="106">
        <v>13087.7</v>
      </c>
      <c r="E69" s="106">
        <v>14017.4</v>
      </c>
      <c r="F69" s="106">
        <v>15199.1</v>
      </c>
      <c r="G69" s="106">
        <v>16466.099999999999</v>
      </c>
      <c r="H69" s="106">
        <v>18227.400000000001</v>
      </c>
      <c r="I69" s="106">
        <v>20394.599999999999</v>
      </c>
      <c r="J69" s="106">
        <v>22429.8</v>
      </c>
      <c r="K69" s="106">
        <v>21634.1</v>
      </c>
      <c r="L69" s="106">
        <v>18518.400000000001</v>
      </c>
      <c r="M69" s="106">
        <v>17788.599999999999</v>
      </c>
      <c r="N69" s="106">
        <v>18923.7</v>
      </c>
      <c r="O69" s="106">
        <v>19687.2</v>
      </c>
      <c r="P69" s="106">
        <v>20165.599999999999</v>
      </c>
      <c r="Q69" s="106">
        <v>20540.3</v>
      </c>
      <c r="R69" s="106">
        <v>21150.7</v>
      </c>
      <c r="S69" s="106">
        <v>21587.4</v>
      </c>
      <c r="T69" s="106">
        <v>22588.3</v>
      </c>
      <c r="U69" s="106">
        <v>23665.7</v>
      </c>
      <c r="W69" s="131">
        <f t="shared" si="0"/>
        <v>3.6434485571316851E-2</v>
      </c>
      <c r="X69" s="132">
        <f t="shared" si="1"/>
        <v>2.6809558618451874E-2</v>
      </c>
      <c r="Y69" s="132">
        <f t="shared" si="2"/>
        <v>3.8460561474144402E-2</v>
      </c>
      <c r="Z69" s="134">
        <f t="shared" si="3"/>
        <v>0.72201367515192882</v>
      </c>
    </row>
    <row r="70" spans="1:26" x14ac:dyDescent="0.3">
      <c r="A70" s="107" t="s">
        <v>49</v>
      </c>
      <c r="B70" s="107" t="s">
        <v>14</v>
      </c>
      <c r="C70" s="106">
        <v>18320.7</v>
      </c>
      <c r="D70" s="106">
        <v>19516</v>
      </c>
      <c r="E70" s="106">
        <v>20835.400000000001</v>
      </c>
      <c r="F70" s="106">
        <v>23031.200000000001</v>
      </c>
      <c r="G70" s="106">
        <v>24539.7</v>
      </c>
      <c r="H70" s="106">
        <v>26436</v>
      </c>
      <c r="I70" s="106">
        <v>28394</v>
      </c>
      <c r="J70" s="106">
        <v>31542</v>
      </c>
      <c r="K70" s="106">
        <v>32371</v>
      </c>
      <c r="L70" s="106">
        <v>27575.5</v>
      </c>
      <c r="M70" s="106">
        <v>28027.7</v>
      </c>
      <c r="N70" s="106">
        <v>29721.4</v>
      </c>
      <c r="O70" s="106">
        <v>30858.799999999999</v>
      </c>
      <c r="P70" s="106">
        <v>31938.5</v>
      </c>
      <c r="Q70" s="106">
        <v>33068.300000000003</v>
      </c>
      <c r="R70" s="106">
        <v>33736.5</v>
      </c>
      <c r="S70" s="106">
        <v>34530.400000000001</v>
      </c>
      <c r="T70" s="106">
        <v>35959.9</v>
      </c>
      <c r="U70" s="106">
        <v>37199</v>
      </c>
      <c r="W70" s="131">
        <f t="shared" si="0"/>
        <v>4.046631430469777E-2</v>
      </c>
      <c r="X70" s="132">
        <f t="shared" si="1"/>
        <v>2.8854362776314729E-2</v>
      </c>
      <c r="Y70" s="132">
        <f t="shared" si="2"/>
        <v>4.2040093137679285E-2</v>
      </c>
      <c r="Z70" s="134">
        <f t="shared" si="3"/>
        <v>0.77743151228283902</v>
      </c>
    </row>
    <row r="71" spans="1:26" x14ac:dyDescent="0.3">
      <c r="A71" s="107" t="s">
        <v>50</v>
      </c>
      <c r="B71" s="107" t="s">
        <v>15</v>
      </c>
      <c r="C71" s="106">
        <v>30789.1</v>
      </c>
      <c r="D71" s="106">
        <v>31568.7</v>
      </c>
      <c r="E71" s="106">
        <v>32774.5</v>
      </c>
      <c r="F71" s="106">
        <v>33308.400000000001</v>
      </c>
      <c r="G71" s="106">
        <v>34511.599999999999</v>
      </c>
      <c r="H71" s="106">
        <v>35606.5</v>
      </c>
      <c r="I71" s="106">
        <v>37450.300000000003</v>
      </c>
      <c r="J71" s="106">
        <v>40579.199999999997</v>
      </c>
      <c r="K71" s="106">
        <v>40059.9</v>
      </c>
      <c r="L71" s="106">
        <v>38313.9</v>
      </c>
      <c r="M71" s="106">
        <v>40177.800000000003</v>
      </c>
      <c r="N71" s="106">
        <v>41198</v>
      </c>
      <c r="O71" s="106">
        <v>41052.800000000003</v>
      </c>
      <c r="P71" s="106">
        <v>42553</v>
      </c>
      <c r="Q71" s="106">
        <v>44381.4</v>
      </c>
      <c r="R71" s="106">
        <v>46119.4</v>
      </c>
      <c r="S71" s="106">
        <v>47231.5</v>
      </c>
      <c r="T71" s="106">
        <v>47961.599999999999</v>
      </c>
      <c r="U71" s="106">
        <v>49209.8</v>
      </c>
      <c r="W71" s="131">
        <f t="shared" si="0"/>
        <v>2.6415811274593901E-2</v>
      </c>
      <c r="X71" s="132">
        <f t="shared" si="1"/>
        <v>2.1061579655881568E-2</v>
      </c>
      <c r="Y71" s="132">
        <f t="shared" si="2"/>
        <v>2.6786045265688587E-2</v>
      </c>
      <c r="Z71" s="134">
        <f t="shared" si="3"/>
        <v>0.77463014486046133</v>
      </c>
    </row>
    <row r="72" spans="1:26" x14ac:dyDescent="0.3">
      <c r="A72" s="107" t="s">
        <v>51</v>
      </c>
      <c r="B72" s="107" t="s">
        <v>16</v>
      </c>
      <c r="C72" s="106">
        <v>80892.2</v>
      </c>
      <c r="D72" s="106">
        <v>83998.9</v>
      </c>
      <c r="E72" s="106">
        <v>87802.5</v>
      </c>
      <c r="F72" s="106">
        <v>91181.7</v>
      </c>
      <c r="G72" s="106">
        <v>95745.3</v>
      </c>
      <c r="H72" s="106">
        <v>99946.8</v>
      </c>
      <c r="I72" s="106">
        <v>103795.9</v>
      </c>
      <c r="J72" s="106">
        <v>104234.4</v>
      </c>
      <c r="K72" s="106">
        <v>105121.7</v>
      </c>
      <c r="L72" s="106">
        <v>98182.7</v>
      </c>
      <c r="M72" s="106">
        <v>98826</v>
      </c>
      <c r="N72" s="106">
        <v>100464.2</v>
      </c>
      <c r="O72" s="106">
        <v>98825.3</v>
      </c>
      <c r="P72" s="106">
        <v>100894.3</v>
      </c>
      <c r="Q72" s="106">
        <v>105156.7</v>
      </c>
      <c r="R72" s="106">
        <v>108875.5</v>
      </c>
      <c r="S72" s="106">
        <v>111358.8</v>
      </c>
      <c r="T72" s="106">
        <v>115965.8</v>
      </c>
      <c r="U72" s="106">
        <v>121694.9</v>
      </c>
      <c r="W72" s="131">
        <f t="shared" si="0"/>
        <v>2.1412972885431907E-2</v>
      </c>
      <c r="X72" s="132">
        <f t="shared" si="1"/>
        <v>1.779104650833669E-2</v>
      </c>
      <c r="Y72" s="132">
        <f t="shared" si="2"/>
        <v>2.1816804702609671E-2</v>
      </c>
      <c r="Z72" s="134">
        <f t="shared" si="3"/>
        <v>0.85076716087662674</v>
      </c>
    </row>
    <row r="73" spans="1:26" x14ac:dyDescent="0.3">
      <c r="A73" s="107" t="s">
        <v>52</v>
      </c>
      <c r="B73" s="107" t="s">
        <v>17</v>
      </c>
      <c r="C73" s="106">
        <v>5391.6</v>
      </c>
      <c r="D73" s="106">
        <v>5424.4</v>
      </c>
      <c r="E73" s="106">
        <v>5586.2</v>
      </c>
      <c r="F73" s="106">
        <v>5728.3</v>
      </c>
      <c r="G73" s="106">
        <v>5753.7</v>
      </c>
      <c r="H73" s="106">
        <v>5971.4</v>
      </c>
      <c r="I73" s="106">
        <v>6080.6</v>
      </c>
      <c r="J73" s="106">
        <v>6323</v>
      </c>
      <c r="K73" s="106">
        <v>6534.6</v>
      </c>
      <c r="L73" s="106">
        <v>6373.7</v>
      </c>
      <c r="M73" s="106">
        <v>6599.5</v>
      </c>
      <c r="N73" s="106">
        <v>6687.7</v>
      </c>
      <c r="O73" s="106">
        <v>6867.2</v>
      </c>
      <c r="P73" s="106">
        <v>7178.9</v>
      </c>
      <c r="Q73" s="106">
        <v>7791.5</v>
      </c>
      <c r="R73" s="106">
        <v>8622.1</v>
      </c>
      <c r="S73" s="106">
        <v>9114</v>
      </c>
      <c r="T73" s="106">
        <v>9725.1</v>
      </c>
      <c r="U73" s="106">
        <v>10362.4</v>
      </c>
      <c r="W73" s="131">
        <f t="shared" si="0"/>
        <v>3.5307119777548461E-2</v>
      </c>
      <c r="X73" s="132">
        <f t="shared" si="1"/>
        <v>2.6211737124130583E-2</v>
      </c>
      <c r="Y73" s="132">
        <f t="shared" si="2"/>
        <v>3.5745532593370412E-2</v>
      </c>
      <c r="Z73" s="134">
        <f t="shared" si="3"/>
        <v>0.63655910319444908</v>
      </c>
    </row>
    <row r="74" spans="1:26" x14ac:dyDescent="0.3">
      <c r="A74" s="107" t="s">
        <v>53</v>
      </c>
      <c r="B74" s="107" t="s">
        <v>18</v>
      </c>
      <c r="C74" s="106">
        <v>558359.19999999995</v>
      </c>
      <c r="D74" s="106">
        <v>571352</v>
      </c>
      <c r="E74" s="106">
        <v>572593.4</v>
      </c>
      <c r="F74" s="106">
        <v>573484.6</v>
      </c>
      <c r="G74" s="106">
        <v>584868</v>
      </c>
      <c r="H74" s="106">
        <v>596862.9</v>
      </c>
      <c r="I74" s="106">
        <v>617520.19999999995</v>
      </c>
      <c r="J74" s="106">
        <v>640818.30000000005</v>
      </c>
      <c r="K74" s="106">
        <v>654726.1</v>
      </c>
      <c r="L74" s="106">
        <v>630718.1</v>
      </c>
      <c r="M74" s="106">
        <v>639187</v>
      </c>
      <c r="N74" s="106">
        <v>649102</v>
      </c>
      <c r="O74" s="106">
        <v>642414</v>
      </c>
      <c r="P74" s="106">
        <v>641577.69999999995</v>
      </c>
      <c r="Q74" s="106">
        <v>650709.9</v>
      </c>
      <c r="R74" s="106">
        <v>663458.4</v>
      </c>
      <c r="S74" s="106">
        <v>677999.5</v>
      </c>
      <c r="T74" s="106">
        <v>697450.2</v>
      </c>
      <c r="U74" s="106">
        <v>716095.6</v>
      </c>
      <c r="W74" s="131">
        <f t="shared" si="0"/>
        <v>1.3170007634907851E-2</v>
      </c>
      <c r="X74" s="132">
        <f t="shared" si="1"/>
        <v>1.1731050517172072E-2</v>
      </c>
      <c r="Y74" s="132">
        <f t="shared" si="2"/>
        <v>1.3323228711705992E-2</v>
      </c>
      <c r="Z74" s="134">
        <f t="shared" si="3"/>
        <v>1.0069982866512039</v>
      </c>
    </row>
    <row r="75" spans="1:26" x14ac:dyDescent="0.3">
      <c r="A75" s="107" t="s">
        <v>54</v>
      </c>
      <c r="B75" s="107" t="s">
        <v>19</v>
      </c>
      <c r="C75" s="106">
        <v>254069.2</v>
      </c>
      <c r="D75" s="106">
        <v>257288.7</v>
      </c>
      <c r="E75" s="106">
        <v>261538</v>
      </c>
      <c r="F75" s="106">
        <v>264000.3</v>
      </c>
      <c r="G75" s="106">
        <v>271221</v>
      </c>
      <c r="H75" s="106">
        <v>277307.40000000002</v>
      </c>
      <c r="I75" s="106">
        <v>286885.7</v>
      </c>
      <c r="J75" s="106">
        <v>297579.09999999998</v>
      </c>
      <c r="K75" s="106">
        <v>301925</v>
      </c>
      <c r="L75" s="106">
        <v>290558.8</v>
      </c>
      <c r="M75" s="106">
        <v>295896.59999999998</v>
      </c>
      <c r="N75" s="106">
        <v>304545.09999999998</v>
      </c>
      <c r="O75" s="106">
        <v>306617.40000000002</v>
      </c>
      <c r="P75" s="106">
        <v>306695.59999999998</v>
      </c>
      <c r="Q75" s="106">
        <v>308723.7</v>
      </c>
      <c r="R75" s="106">
        <v>312252.3</v>
      </c>
      <c r="S75" s="106">
        <v>318620.90000000002</v>
      </c>
      <c r="T75" s="106">
        <v>326748.59999999998</v>
      </c>
      <c r="U75" s="106">
        <v>335665.8</v>
      </c>
      <c r="W75" s="131">
        <f t="shared" si="0"/>
        <v>1.4909130796736702E-2</v>
      </c>
      <c r="X75" s="132">
        <f t="shared" si="1"/>
        <v>1.3084245268470653E-2</v>
      </c>
      <c r="Y75" s="132">
        <f t="shared" si="2"/>
        <v>1.5045437530560568E-2</v>
      </c>
      <c r="Z75" s="134">
        <f t="shared" si="3"/>
        <v>0.93181428220678852</v>
      </c>
    </row>
    <row r="76" spans="1:26" x14ac:dyDescent="0.3">
      <c r="A76" s="107" t="s">
        <v>70</v>
      </c>
      <c r="B76" s="107" t="s">
        <v>20</v>
      </c>
      <c r="C76" s="106">
        <v>246226.8</v>
      </c>
      <c r="D76" s="106">
        <v>249299.6</v>
      </c>
      <c r="E76" s="106">
        <v>254389.3</v>
      </c>
      <c r="F76" s="106">
        <v>263451.8</v>
      </c>
      <c r="G76" s="106">
        <v>276981.8</v>
      </c>
      <c r="H76" s="106">
        <v>286658.59999999998</v>
      </c>
      <c r="I76" s="106">
        <v>304373</v>
      </c>
      <c r="J76" s="106">
        <v>325785.2</v>
      </c>
      <c r="K76" s="106">
        <v>339629.8</v>
      </c>
      <c r="L76" s="106">
        <v>349208.2</v>
      </c>
      <c r="M76" s="106">
        <v>361803.9</v>
      </c>
      <c r="N76" s="106">
        <v>379956.4</v>
      </c>
      <c r="O76" s="106">
        <v>386065.8</v>
      </c>
      <c r="P76" s="106">
        <v>391439.4</v>
      </c>
      <c r="Q76" s="106">
        <v>404429.1</v>
      </c>
      <c r="R76" s="106">
        <v>419954.9</v>
      </c>
      <c r="S76" s="106">
        <v>432816.5</v>
      </c>
      <c r="T76" s="106">
        <v>453616.5</v>
      </c>
      <c r="U76" s="106">
        <v>476748.7</v>
      </c>
      <c r="W76" s="131">
        <f t="shared" si="0"/>
        <v>3.6594811515868846E-2</v>
      </c>
      <c r="X76" s="132">
        <f t="shared" si="1"/>
        <v>2.6893629569574872E-2</v>
      </c>
      <c r="Y76" s="132">
        <f t="shared" si="2"/>
        <v>3.6714913825094071E-2</v>
      </c>
      <c r="Z76" s="134">
        <f t="shared" si="3"/>
        <v>1.0547178190314379</v>
      </c>
    </row>
    <row r="77" spans="1:26" x14ac:dyDescent="0.3">
      <c r="A77" s="107" t="s">
        <v>55</v>
      </c>
      <c r="B77" s="107" t="s">
        <v>21</v>
      </c>
      <c r="C77" s="106">
        <v>167145.29999999999</v>
      </c>
      <c r="D77" s="106">
        <v>170393.4</v>
      </c>
      <c r="E77" s="106">
        <v>171703.4</v>
      </c>
      <c r="F77" s="106">
        <v>170099.3</v>
      </c>
      <c r="G77" s="106">
        <v>173180.79999999999</v>
      </c>
      <c r="H77" s="106">
        <v>174508.79999999999</v>
      </c>
      <c r="I77" s="106">
        <v>177219</v>
      </c>
      <c r="J77" s="106">
        <v>181635.3</v>
      </c>
      <c r="K77" s="106">
        <v>181997.2</v>
      </c>
      <c r="L77" s="106">
        <v>176577.2</v>
      </c>
      <c r="M77" s="106">
        <v>179929.8</v>
      </c>
      <c r="N77" s="106">
        <v>176642.8</v>
      </c>
      <c r="O77" s="106">
        <v>169527.1</v>
      </c>
      <c r="P77" s="106">
        <v>167611.20000000001</v>
      </c>
      <c r="Q77" s="106">
        <v>169108.3</v>
      </c>
      <c r="R77" s="106">
        <v>172189.6</v>
      </c>
      <c r="S77" s="106">
        <v>175505.5</v>
      </c>
      <c r="T77" s="106">
        <v>180410.9</v>
      </c>
      <c r="U77" s="106">
        <v>184262.39999999999</v>
      </c>
      <c r="W77" s="131">
        <f t="shared" si="0"/>
        <v>4.5026674495396019E-3</v>
      </c>
      <c r="X77" s="132">
        <f t="shared" si="1"/>
        <v>4.3252897234297167E-3</v>
      </c>
      <c r="Y77" s="132">
        <f t="shared" si="2"/>
        <v>4.6893641038658895E-3</v>
      </c>
      <c r="Z77" s="134">
        <f t="shared" si="3"/>
        <v>0.74788697842593299</v>
      </c>
    </row>
    <row r="78" spans="1:26" x14ac:dyDescent="0.3">
      <c r="A78" s="107" t="s">
        <v>56</v>
      </c>
      <c r="B78" s="107" t="s">
        <v>22</v>
      </c>
      <c r="C78" s="106">
        <v>82714.8</v>
      </c>
      <c r="D78" s="106">
        <v>87340.2</v>
      </c>
      <c r="E78" s="106">
        <v>91868.1</v>
      </c>
      <c r="F78" s="106">
        <v>96943.1</v>
      </c>
      <c r="G78" s="106">
        <v>105046.2</v>
      </c>
      <c r="H78" s="106">
        <v>109428.7</v>
      </c>
      <c r="I78" s="106">
        <v>118243.7</v>
      </c>
      <c r="J78" s="106">
        <v>126359.7</v>
      </c>
      <c r="K78" s="106">
        <v>138120.6</v>
      </c>
      <c r="L78" s="106">
        <v>130499.9</v>
      </c>
      <c r="M78" s="106">
        <v>125408.8</v>
      </c>
      <c r="N78" s="106">
        <v>127926</v>
      </c>
      <c r="O78" s="106">
        <v>130583.2</v>
      </c>
      <c r="P78" s="106">
        <v>135172.6</v>
      </c>
      <c r="Q78" s="106">
        <v>139783.1</v>
      </c>
      <c r="R78" s="106">
        <v>145194.79999999999</v>
      </c>
      <c r="S78" s="106">
        <v>152165.29999999999</v>
      </c>
      <c r="T78" s="106">
        <v>162803.79999999999</v>
      </c>
      <c r="U78" s="106">
        <v>169481.4</v>
      </c>
      <c r="W78" s="131">
        <f t="shared" si="0"/>
        <v>4.0636131535241503E-2</v>
      </c>
      <c r="X78" s="132">
        <f t="shared" si="1"/>
        <v>2.893739364227876E-2</v>
      </c>
      <c r="Y78" s="132">
        <f t="shared" si="2"/>
        <v>4.1360291798474426E-2</v>
      </c>
      <c r="Z78" s="134">
        <f t="shared" si="3"/>
        <v>0.94287769755018047</v>
      </c>
    </row>
    <row r="79" spans="1:26" x14ac:dyDescent="0.3">
      <c r="A79" s="107" t="s">
        <v>57</v>
      </c>
      <c r="B79" s="107" t="s">
        <v>23</v>
      </c>
      <c r="C79" s="106">
        <v>27888.1</v>
      </c>
      <c r="D79" s="106">
        <v>28710.7</v>
      </c>
      <c r="E79" s="106">
        <v>29812.1</v>
      </c>
      <c r="F79" s="106">
        <v>30659.4</v>
      </c>
      <c r="G79" s="106">
        <v>31993.599999999999</v>
      </c>
      <c r="H79" s="106">
        <v>33274.300000000003</v>
      </c>
      <c r="I79" s="106">
        <v>35156.300000000003</v>
      </c>
      <c r="J79" s="106">
        <v>37596.699999999997</v>
      </c>
      <c r="K79" s="106">
        <v>38837.5</v>
      </c>
      <c r="L79" s="106">
        <v>35809.199999999997</v>
      </c>
      <c r="M79" s="106">
        <v>36252.400000000001</v>
      </c>
      <c r="N79" s="106">
        <v>36487.800000000003</v>
      </c>
      <c r="O79" s="106">
        <v>35513.800000000003</v>
      </c>
      <c r="P79" s="106">
        <v>35111.699999999997</v>
      </c>
      <c r="Q79" s="106">
        <v>36147.699999999997</v>
      </c>
      <c r="R79" s="106">
        <v>36980.9</v>
      </c>
      <c r="S79" s="106">
        <v>38115.5</v>
      </c>
      <c r="T79" s="106">
        <v>39975.699999999997</v>
      </c>
      <c r="U79" s="106">
        <v>41769.5</v>
      </c>
      <c r="W79" s="131">
        <f t="shared" si="0"/>
        <v>2.140659081710965E-2</v>
      </c>
      <c r="X79" s="132">
        <f t="shared" si="1"/>
        <v>1.7786687765758875E-2</v>
      </c>
      <c r="Y79" s="132">
        <f t="shared" si="2"/>
        <v>2.1983897609581401E-2</v>
      </c>
      <c r="Z79" s="134">
        <f t="shared" si="3"/>
        <v>0.73835172053872555</v>
      </c>
    </row>
    <row r="80" spans="1:26" x14ac:dyDescent="0.3">
      <c r="A80" s="107" t="s">
        <v>71</v>
      </c>
      <c r="B80" s="107" t="s">
        <v>24</v>
      </c>
      <c r="C80" s="106">
        <v>41894.5</v>
      </c>
      <c r="D80" s="106">
        <v>43283.9</v>
      </c>
      <c r="E80" s="106">
        <v>45241.599999999999</v>
      </c>
      <c r="F80" s="106">
        <v>47693.1</v>
      </c>
      <c r="G80" s="106">
        <v>50201.2</v>
      </c>
      <c r="H80" s="106">
        <v>53590.2</v>
      </c>
      <c r="I80" s="106">
        <v>58120.2</v>
      </c>
      <c r="J80" s="106">
        <v>64396.9</v>
      </c>
      <c r="K80" s="106">
        <v>68022.3</v>
      </c>
      <c r="L80" s="106">
        <v>64333.8</v>
      </c>
      <c r="M80" s="106">
        <v>67577.3</v>
      </c>
      <c r="N80" s="106">
        <v>69482.399999999994</v>
      </c>
      <c r="O80" s="106">
        <v>70633.8</v>
      </c>
      <c r="P80" s="106">
        <v>71686.7</v>
      </c>
      <c r="Q80" s="106">
        <v>73658.3</v>
      </c>
      <c r="R80" s="106">
        <v>76733.5</v>
      </c>
      <c r="S80" s="106">
        <v>79131.7</v>
      </c>
      <c r="T80" s="106">
        <v>81654.7</v>
      </c>
      <c r="U80" s="106">
        <v>85009.9</v>
      </c>
      <c r="W80" s="131">
        <f t="shared" si="0"/>
        <v>4.0036260141945057E-2</v>
      </c>
      <c r="X80" s="132">
        <f t="shared" si="1"/>
        <v>2.8642996595635607E-2</v>
      </c>
      <c r="Y80" s="132">
        <f t="shared" si="2"/>
        <v>4.0573583749234789E-2</v>
      </c>
      <c r="Z80" s="134">
        <f t="shared" si="3"/>
        <v>0.86447170808484586</v>
      </c>
    </row>
    <row r="81" spans="1:26" x14ac:dyDescent="0.3">
      <c r="A81" s="107" t="s">
        <v>58</v>
      </c>
      <c r="B81" s="107" t="s">
        <v>25</v>
      </c>
      <c r="C81" s="106">
        <v>158091</v>
      </c>
      <c r="D81" s="106">
        <v>162171</v>
      </c>
      <c r="E81" s="106">
        <v>164896</v>
      </c>
      <c r="F81" s="106">
        <v>168184</v>
      </c>
      <c r="G81" s="106">
        <v>174787</v>
      </c>
      <c r="H81" s="106">
        <v>179646</v>
      </c>
      <c r="I81" s="106">
        <v>186931</v>
      </c>
      <c r="J81" s="106">
        <v>196623</v>
      </c>
      <c r="K81" s="106">
        <v>198040</v>
      </c>
      <c r="L81" s="106">
        <v>181664</v>
      </c>
      <c r="M81" s="106">
        <v>187100</v>
      </c>
      <c r="N81" s="106">
        <v>191910</v>
      </c>
      <c r="O81" s="106">
        <v>189173</v>
      </c>
      <c r="P81" s="106">
        <v>187739</v>
      </c>
      <c r="Q81" s="106">
        <v>186553</v>
      </c>
      <c r="R81" s="106">
        <v>187487</v>
      </c>
      <c r="S81" s="106">
        <v>192684</v>
      </c>
      <c r="T81" s="106">
        <v>197795</v>
      </c>
      <c r="U81" s="106">
        <v>202402</v>
      </c>
      <c r="W81" s="131">
        <f t="shared" si="0"/>
        <v>1.3267258373187159E-2</v>
      </c>
      <c r="X81" s="132">
        <f t="shared" si="1"/>
        <v>1.1807828366564908E-2</v>
      </c>
      <c r="Y81" s="132">
        <f t="shared" si="2"/>
        <v>1.3720624824710533E-2</v>
      </c>
      <c r="Z81" s="134">
        <f t="shared" si="3"/>
        <v>0.86431658241246101</v>
      </c>
    </row>
    <row r="82" spans="1:26" x14ac:dyDescent="0.3">
      <c r="A82" s="107" t="s">
        <v>59</v>
      </c>
      <c r="B82" s="107" t="s">
        <v>26</v>
      </c>
      <c r="C82" s="106">
        <v>300049.09999999998</v>
      </c>
      <c r="D82" s="106">
        <v>304770.2</v>
      </c>
      <c r="E82" s="106">
        <v>311095.09999999998</v>
      </c>
      <c r="F82" s="106">
        <v>318436.3</v>
      </c>
      <c r="G82" s="106">
        <v>332163.40000000002</v>
      </c>
      <c r="H82" s="106">
        <v>341519.3</v>
      </c>
      <c r="I82" s="106">
        <v>357569.2</v>
      </c>
      <c r="J82" s="106">
        <v>369755.6</v>
      </c>
      <c r="K82" s="106">
        <v>367695.8</v>
      </c>
      <c r="L82" s="106">
        <v>348590.7</v>
      </c>
      <c r="M82" s="106">
        <v>369478.2</v>
      </c>
      <c r="N82" s="106">
        <v>379377.3</v>
      </c>
      <c r="O82" s="106">
        <v>378244.8</v>
      </c>
      <c r="P82" s="106">
        <v>382928.8</v>
      </c>
      <c r="Q82" s="106">
        <v>392892.3</v>
      </c>
      <c r="R82" s="106">
        <v>410401.8</v>
      </c>
      <c r="S82" s="106">
        <v>421416.8</v>
      </c>
      <c r="T82" s="106">
        <v>430286.4</v>
      </c>
      <c r="U82" s="106">
        <v>440362.3</v>
      </c>
      <c r="W82" s="131">
        <f t="shared" si="0"/>
        <v>2.1432619628250583E-2</v>
      </c>
      <c r="X82" s="132">
        <f t="shared" si="1"/>
        <v>1.780446150995901E-2</v>
      </c>
      <c r="Y82" s="132">
        <f t="shared" si="2"/>
        <v>2.1734629311491532E-2</v>
      </c>
      <c r="Z82" s="134">
        <f t="shared" si="3"/>
        <v>0.99924853891989063</v>
      </c>
    </row>
    <row r="83" spans="1:26" x14ac:dyDescent="0.3">
      <c r="A83" s="107" t="s">
        <v>60</v>
      </c>
      <c r="B83" s="107" t="s">
        <v>27</v>
      </c>
      <c r="C83" s="106">
        <v>1576665.1</v>
      </c>
      <c r="D83" s="106">
        <v>1621453.3</v>
      </c>
      <c r="E83" s="106">
        <v>1661985.2</v>
      </c>
      <c r="F83" s="106">
        <v>1717486.5</v>
      </c>
      <c r="G83" s="106">
        <v>1757809.5</v>
      </c>
      <c r="H83" s="106">
        <v>1813158.1</v>
      </c>
      <c r="I83" s="106">
        <v>1859358.8</v>
      </c>
      <c r="J83" s="106">
        <v>1906688.8</v>
      </c>
      <c r="K83" s="106">
        <v>1900094.3</v>
      </c>
      <c r="L83" s="106">
        <v>1819404.8</v>
      </c>
      <c r="M83" s="106">
        <v>1850538.6</v>
      </c>
      <c r="N83" s="106">
        <v>1880975.7</v>
      </c>
      <c r="O83" s="106">
        <v>1908194.5</v>
      </c>
      <c r="P83" s="106">
        <v>1947243</v>
      </c>
      <c r="Q83" s="106">
        <v>2004639.1</v>
      </c>
      <c r="R83" s="106">
        <v>2051730.5</v>
      </c>
      <c r="S83" s="106">
        <v>2088440.8</v>
      </c>
      <c r="T83" s="106">
        <v>2126511.6</v>
      </c>
      <c r="U83" s="106">
        <v>2156410</v>
      </c>
      <c r="W83" s="131">
        <f t="shared" si="0"/>
        <v>1.7754054704663583E-2</v>
      </c>
      <c r="X83" s="132">
        <f t="shared" si="1"/>
        <v>1.5209844970846095E-2</v>
      </c>
      <c r="Y83" s="132">
        <f t="shared" si="2"/>
        <v>1.7903379377994844E-2</v>
      </c>
      <c r="Z83" s="134">
        <f t="shared" si="3"/>
        <v>1.1760118828425075</v>
      </c>
    </row>
    <row r="84" spans="1:26" x14ac:dyDescent="0.3">
      <c r="A84" s="107" t="s">
        <v>77</v>
      </c>
      <c r="B84" s="107" t="s">
        <v>86</v>
      </c>
      <c r="C84" s="106">
        <v>277093.5</v>
      </c>
      <c r="D84" s="106">
        <v>282871.8</v>
      </c>
      <c r="E84" s="106">
        <v>286938.7</v>
      </c>
      <c r="F84" s="106">
        <v>289578.09999999998</v>
      </c>
      <c r="G84" s="106">
        <v>301042.59999999998</v>
      </c>
      <c r="H84" s="106">
        <v>308944.09999999998</v>
      </c>
      <c r="I84" s="106">
        <v>316343.59999999998</v>
      </c>
      <c r="J84" s="106">
        <v>325786.59999999998</v>
      </c>
      <c r="K84" s="106">
        <v>327352.8</v>
      </c>
      <c r="L84" s="106">
        <v>321817.3</v>
      </c>
      <c r="M84" s="106">
        <v>324043.2</v>
      </c>
      <c r="N84" s="106">
        <v>327192.7</v>
      </c>
      <c r="O84" s="106">
        <v>336097.7</v>
      </c>
      <c r="P84" s="106">
        <v>339607.8</v>
      </c>
      <c r="Q84" s="106">
        <v>346315.5</v>
      </c>
      <c r="R84" s="106">
        <v>353138.1</v>
      </c>
      <c r="S84" s="106">
        <v>357331.1</v>
      </c>
      <c r="T84" s="106">
        <v>364407.8</v>
      </c>
      <c r="U84" s="106">
        <v>369504.7</v>
      </c>
      <c r="W84" s="131">
        <f t="shared" si="0"/>
        <v>1.6243369521815956E-2</v>
      </c>
      <c r="X84" s="132">
        <f t="shared" si="1"/>
        <v>1.4094471342593782E-2</v>
      </c>
      <c r="Y84" s="132">
        <f t="shared" si="2"/>
        <v>1.6317126038282816E-2</v>
      </c>
      <c r="Z84" s="134">
        <f t="shared" si="3"/>
        <v>0.95277443568911968</v>
      </c>
    </row>
    <row r="85" spans="1:26" x14ac:dyDescent="0.3">
      <c r="A85" s="107" t="s">
        <v>78</v>
      </c>
      <c r="B85" s="107" t="s">
        <v>87</v>
      </c>
      <c r="C85" s="106">
        <v>368072.6</v>
      </c>
      <c r="D85" s="106">
        <v>372903.2</v>
      </c>
      <c r="E85" s="106">
        <v>373509.6</v>
      </c>
      <c r="F85" s="106">
        <v>373657.4</v>
      </c>
      <c r="G85" s="106">
        <v>384031</v>
      </c>
      <c r="H85" s="106">
        <v>395994.5</v>
      </c>
      <c r="I85" s="106">
        <v>411789.3</v>
      </c>
      <c r="J85" s="106">
        <v>428721.6</v>
      </c>
      <c r="K85" s="106">
        <v>437959.2</v>
      </c>
      <c r="L85" s="106">
        <v>428227.3</v>
      </c>
      <c r="M85" s="106">
        <v>441085.7</v>
      </c>
      <c r="N85" s="106">
        <v>448552.4</v>
      </c>
      <c r="O85" s="106">
        <v>453065</v>
      </c>
      <c r="P85" s="106">
        <v>461455.9</v>
      </c>
      <c r="Q85" s="106">
        <v>472758</v>
      </c>
      <c r="R85" s="106">
        <v>479061.6</v>
      </c>
      <c r="S85" s="106">
        <v>486732.4</v>
      </c>
      <c r="T85" s="106">
        <v>494601.4</v>
      </c>
      <c r="U85" s="106">
        <v>507166.4</v>
      </c>
      <c r="W85" s="131">
        <f t="shared" si="0"/>
        <v>1.7532628315276206E-2</v>
      </c>
      <c r="X85" s="132">
        <f t="shared" si="1"/>
        <v>1.50482198154621E-2</v>
      </c>
      <c r="Y85" s="132">
        <f t="shared" si="2"/>
        <v>1.7643090285918026E-2</v>
      </c>
      <c r="Z85" s="134">
        <f t="shared" si="3"/>
        <v>0.99585408659168295</v>
      </c>
    </row>
    <row r="86" spans="1:26" x14ac:dyDescent="0.3">
      <c r="A86" s="107" t="s">
        <v>79</v>
      </c>
      <c r="B86" s="107" t="s">
        <v>183</v>
      </c>
      <c r="C86" s="106">
        <v>5302.8</v>
      </c>
      <c r="D86" s="106">
        <v>5140.1000000000004</v>
      </c>
      <c r="E86" s="106">
        <v>5216.8999999999996</v>
      </c>
      <c r="F86" s="106">
        <v>5332.8</v>
      </c>
      <c r="G86" s="106">
        <v>5582.1</v>
      </c>
      <c r="H86" s="106">
        <v>5845.8</v>
      </c>
      <c r="I86" s="106">
        <v>6146.1</v>
      </c>
      <c r="J86" s="106">
        <v>6544</v>
      </c>
      <c r="K86" s="106">
        <v>6902</v>
      </c>
      <c r="L86" s="106">
        <v>6877.3</v>
      </c>
      <c r="M86" s="106">
        <v>7108.3</v>
      </c>
      <c r="N86" s="106">
        <v>7274.6</v>
      </c>
      <c r="O86" s="106">
        <v>7241.4</v>
      </c>
      <c r="P86" s="106">
        <v>7453.2</v>
      </c>
      <c r="Q86" s="106">
        <v>7723.8</v>
      </c>
      <c r="R86" s="106">
        <v>8021.6</v>
      </c>
      <c r="S86" s="106">
        <v>8250</v>
      </c>
      <c r="T86" s="106">
        <v>8269.9</v>
      </c>
      <c r="U86" s="106">
        <v>8490.2999999999993</v>
      </c>
      <c r="W86" s="131">
        <f t="shared" si="0"/>
        <v>2.6485095148304147E-2</v>
      </c>
      <c r="X86" s="132">
        <f t="shared" si="1"/>
        <v>2.1104885683943825E-2</v>
      </c>
      <c r="Y86" s="132">
        <f t="shared" si="2"/>
        <v>2.6771726693828241E-2</v>
      </c>
      <c r="Z86" s="134">
        <f t="shared" si="3"/>
        <v>0.60049688905739407</v>
      </c>
    </row>
    <row r="87" spans="1:26" x14ac:dyDescent="0.3">
      <c r="A87" s="107" t="s">
        <v>97</v>
      </c>
      <c r="B87" s="107" t="s">
        <v>96</v>
      </c>
      <c r="C87" s="106">
        <v>5229.7</v>
      </c>
      <c r="D87" s="106">
        <v>5663.4</v>
      </c>
      <c r="E87" s="106">
        <v>5920.3</v>
      </c>
      <c r="F87" s="106">
        <v>6247.6</v>
      </c>
      <c r="G87" s="106">
        <v>6592.2</v>
      </c>
      <c r="H87" s="106">
        <v>6956.5</v>
      </c>
      <c r="I87" s="106">
        <v>7367.1</v>
      </c>
      <c r="J87" s="106">
        <v>7807.9</v>
      </c>
      <c r="K87" s="106">
        <v>8393.5</v>
      </c>
      <c r="L87" s="106">
        <v>8675</v>
      </c>
      <c r="M87" s="106">
        <v>8996.6</v>
      </c>
      <c r="N87" s="106">
        <v>9225.6</v>
      </c>
      <c r="O87" s="106">
        <v>9356.4</v>
      </c>
      <c r="P87" s="106">
        <v>9450.1</v>
      </c>
      <c r="Q87" s="106">
        <v>9617.7999999999993</v>
      </c>
      <c r="R87" s="106">
        <v>9831.2000000000007</v>
      </c>
      <c r="S87" s="106">
        <v>10160.799999999999</v>
      </c>
      <c r="T87" s="130">
        <v>10550.5</v>
      </c>
      <c r="U87" s="106" t="s">
        <v>82</v>
      </c>
      <c r="W87" s="131">
        <f t="shared" si="0"/>
        <v>4.2147502503686825E-2</v>
      </c>
      <c r="X87" s="132">
        <f t="shared" si="1"/>
        <v>2.9665725348951962E-2</v>
      </c>
      <c r="Y87" s="132">
        <f t="shared" si="2"/>
        <v>4.2348437433762882E-2</v>
      </c>
      <c r="Z87" s="134">
        <f t="shared" si="3"/>
        <v>0.65643772847194781</v>
      </c>
    </row>
    <row r="88" spans="1:26" x14ac:dyDescent="0.3">
      <c r="A88" s="107" t="s">
        <v>80</v>
      </c>
      <c r="B88" s="107" t="s">
        <v>88</v>
      </c>
      <c r="C88" s="106">
        <v>19310.2</v>
      </c>
      <c r="D88" s="106">
        <v>20274.3</v>
      </c>
      <c r="E88" s="106">
        <v>21717</v>
      </c>
      <c r="F88" s="106">
        <v>22675.9</v>
      </c>
      <c r="G88" s="106">
        <v>24727.3</v>
      </c>
      <c r="H88" s="106">
        <v>27238.1</v>
      </c>
      <c r="I88" s="106">
        <v>28629.4</v>
      </c>
      <c r="J88" s="106">
        <v>30473</v>
      </c>
      <c r="K88" s="106">
        <v>32196.400000000001</v>
      </c>
      <c r="L88" s="106">
        <v>31316.9</v>
      </c>
      <c r="M88" s="106">
        <v>31545.8</v>
      </c>
      <c r="N88" s="106">
        <v>32188.2</v>
      </c>
      <c r="O88" s="106">
        <v>31968.799999999999</v>
      </c>
      <c r="P88" s="106">
        <v>32893.599999999999</v>
      </c>
      <c r="Q88" s="106">
        <v>32370.7</v>
      </c>
      <c r="R88" s="106">
        <v>32945.699999999997</v>
      </c>
      <c r="S88" s="106">
        <v>34046.199999999997</v>
      </c>
      <c r="T88" s="106">
        <v>34743.9</v>
      </c>
      <c r="U88" s="106">
        <v>36238.6</v>
      </c>
      <c r="W88" s="131">
        <f t="shared" si="0"/>
        <v>3.515503690146337E-2</v>
      </c>
      <c r="X88" s="132">
        <f t="shared" si="1"/>
        <v>2.6130189929235145E-2</v>
      </c>
      <c r="Y88" s="132">
        <f t="shared" si="2"/>
        <v>3.5735679806766479E-2</v>
      </c>
      <c r="Z88" s="134">
        <f t="shared" si="3"/>
        <v>0.76352082056676052</v>
      </c>
    </row>
    <row r="89" spans="1:26" x14ac:dyDescent="0.3">
      <c r="A89" s="107" t="s">
        <v>81</v>
      </c>
      <c r="B89" s="107" t="s">
        <v>89</v>
      </c>
      <c r="C89" s="106">
        <v>392126.1</v>
      </c>
      <c r="D89" s="106">
        <v>368746.3</v>
      </c>
      <c r="E89" s="106">
        <v>392457.7</v>
      </c>
      <c r="F89" s="106">
        <v>414467.7</v>
      </c>
      <c r="G89" s="106">
        <v>454440.4</v>
      </c>
      <c r="H89" s="106">
        <v>495384.8</v>
      </c>
      <c r="I89" s="106">
        <v>530605.1</v>
      </c>
      <c r="J89" s="106">
        <v>557297</v>
      </c>
      <c r="K89" s="106">
        <v>562007.6</v>
      </c>
      <c r="L89" s="106">
        <v>535568.1</v>
      </c>
      <c r="M89" s="106">
        <v>581023.80000000005</v>
      </c>
      <c r="N89" s="106">
        <v>645595.80000000005</v>
      </c>
      <c r="O89" s="106">
        <v>676519.5</v>
      </c>
      <c r="P89" s="106">
        <v>733964.80000000005</v>
      </c>
      <c r="Q89" s="106">
        <v>771886.5</v>
      </c>
      <c r="R89" s="106">
        <v>818862.7</v>
      </c>
      <c r="S89" s="106">
        <v>844933.9</v>
      </c>
      <c r="T89" s="130">
        <v>907807.1</v>
      </c>
      <c r="U89" s="106" t="s">
        <v>82</v>
      </c>
      <c r="W89" s="131">
        <f t="shared" si="0"/>
        <v>5.0618795848427746E-2</v>
      </c>
      <c r="X89" s="132">
        <f t="shared" si="1"/>
        <v>3.3414782138835697E-2</v>
      </c>
      <c r="Y89" s="132">
        <f t="shared" si="2"/>
        <v>5.1630038136135245E-2</v>
      </c>
      <c r="Z89" s="134">
        <f t="shared" si="3"/>
        <v>1.1678160103387234</v>
      </c>
    </row>
    <row r="90" spans="1:26" x14ac:dyDescent="0.3">
      <c r="A90" s="107" t="s">
        <v>95</v>
      </c>
      <c r="B90" s="107" t="s">
        <v>94</v>
      </c>
      <c r="C90" s="106" t="s">
        <v>82</v>
      </c>
      <c r="D90" s="106" t="s">
        <v>82</v>
      </c>
      <c r="E90" s="106" t="s">
        <v>82</v>
      </c>
      <c r="F90" s="106" t="s">
        <v>82</v>
      </c>
      <c r="G90" s="106" t="s">
        <v>82</v>
      </c>
      <c r="H90" s="106">
        <v>11266.7</v>
      </c>
      <c r="I90" s="106">
        <v>11876.7</v>
      </c>
      <c r="J90" s="106">
        <v>12572</v>
      </c>
      <c r="K90" s="106">
        <v>13254.8</v>
      </c>
      <c r="L90" s="106">
        <v>12856.8</v>
      </c>
      <c r="M90" s="106">
        <v>12968.9</v>
      </c>
      <c r="N90" s="106">
        <v>13093.3</v>
      </c>
      <c r="O90" s="106">
        <v>12985.7</v>
      </c>
      <c r="P90" s="106">
        <v>13290.8</v>
      </c>
      <c r="Q90" s="106">
        <v>13443.5</v>
      </c>
      <c r="R90" s="106">
        <v>13857.2</v>
      </c>
      <c r="S90" s="106">
        <v>14292.9</v>
      </c>
      <c r="T90" s="130" t="s">
        <v>82</v>
      </c>
      <c r="U90" s="106" t="s">
        <v>82</v>
      </c>
      <c r="W90" s="131" t="e">
        <f t="shared" si="0"/>
        <v>#VALUE!</v>
      </c>
      <c r="X90" s="132" t="e">
        <f t="shared" si="1"/>
        <v>#VALUE!</v>
      </c>
      <c r="Y90" s="132" t="e">
        <f t="shared" si="2"/>
        <v>#VALUE!</v>
      </c>
      <c r="Z90" s="134" t="e">
        <f t="shared" si="3"/>
        <v>#VALUE!</v>
      </c>
    </row>
    <row r="92" spans="1:26" x14ac:dyDescent="0.3">
      <c r="A92" s="105" t="s">
        <v>93</v>
      </c>
    </row>
    <row r="93" spans="1:26" x14ac:dyDescent="0.3">
      <c r="A93" s="105" t="s">
        <v>82</v>
      </c>
      <c r="B93" s="105" t="s">
        <v>92</v>
      </c>
    </row>
    <row r="96" spans="1:26" x14ac:dyDescent="0.3">
      <c r="A96" s="135" t="s">
        <v>120</v>
      </c>
      <c r="B96" s="135" t="s">
        <v>119</v>
      </c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</row>
    <row r="97" spans="1:21" x14ac:dyDescent="0.3">
      <c r="A97" s="135" t="s">
        <v>67</v>
      </c>
      <c r="B97" s="135" t="s">
        <v>99</v>
      </c>
      <c r="C97" s="106"/>
      <c r="D97" s="133">
        <f>D55/C55-1</f>
        <v>2.2438628422676521E-2</v>
      </c>
      <c r="E97" s="133">
        <f t="shared" ref="E97:U97" si="4">E55/D55-1</f>
        <v>1.363675257527075E-2</v>
      </c>
      <c r="F97" s="133">
        <f t="shared" si="4"/>
        <v>1.3257621915752305E-2</v>
      </c>
      <c r="G97" s="133">
        <f t="shared" si="4"/>
        <v>2.5085834811076735E-2</v>
      </c>
      <c r="H97" s="133">
        <f t="shared" si="4"/>
        <v>2.1061299403953182E-2</v>
      </c>
      <c r="I97" s="133">
        <f t="shared" si="4"/>
        <v>3.3118386591044491E-2</v>
      </c>
      <c r="J97" s="133">
        <f t="shared" si="4"/>
        <v>3.089351688395725E-2</v>
      </c>
      <c r="K97" s="133">
        <f t="shared" si="4"/>
        <v>5.0186394992290939E-3</v>
      </c>
      <c r="L97" s="133">
        <f t="shared" si="4"/>
        <v>-4.3246517646432947E-2</v>
      </c>
      <c r="M97" s="133">
        <f t="shared" si="4"/>
        <v>2.0747868308091277E-2</v>
      </c>
      <c r="N97" s="133">
        <f t="shared" si="4"/>
        <v>1.7554239348650968E-2</v>
      </c>
      <c r="O97" s="133">
        <f t="shared" si="4"/>
        <v>-3.9448750480773898E-3</v>
      </c>
      <c r="P97" s="133">
        <f t="shared" si="4"/>
        <v>2.816300863385246E-3</v>
      </c>
      <c r="Q97" s="133">
        <f t="shared" si="4"/>
        <v>1.7899946166358927E-2</v>
      </c>
      <c r="R97" s="133">
        <f t="shared" si="4"/>
        <v>2.3354521640000625E-2</v>
      </c>
      <c r="S97" s="133">
        <f t="shared" si="4"/>
        <v>2.0354974499877221E-2</v>
      </c>
      <c r="T97" s="133">
        <f t="shared" si="4"/>
        <v>2.4413864923888973E-2</v>
      </c>
      <c r="U97" s="133">
        <f t="shared" si="4"/>
        <v>1.9499498930654724E-2</v>
      </c>
    </row>
    <row r="98" spans="1:21" x14ac:dyDescent="0.3">
      <c r="A98" s="135" t="s">
        <v>35</v>
      </c>
      <c r="B98" s="135" t="s">
        <v>2</v>
      </c>
      <c r="C98" s="106"/>
      <c r="D98" s="133">
        <f t="shared" ref="D98:U98" si="5">D56/C56-1</f>
        <v>8.1157783286782692E-3</v>
      </c>
      <c r="E98" s="133">
        <f t="shared" si="5"/>
        <v>1.7804833073109982E-2</v>
      </c>
      <c r="F98" s="133">
        <f t="shared" si="5"/>
        <v>7.7441114379703802E-3</v>
      </c>
      <c r="G98" s="133">
        <f t="shared" si="5"/>
        <v>3.6348355723684111E-2</v>
      </c>
      <c r="H98" s="133">
        <f t="shared" si="5"/>
        <v>2.0942650368668048E-2</v>
      </c>
      <c r="I98" s="133">
        <f t="shared" si="5"/>
        <v>2.5061448319471769E-2</v>
      </c>
      <c r="J98" s="133">
        <f t="shared" si="5"/>
        <v>3.4489770107393625E-2</v>
      </c>
      <c r="K98" s="133">
        <f t="shared" si="5"/>
        <v>7.8316654889134529E-3</v>
      </c>
      <c r="L98" s="133">
        <f t="shared" si="5"/>
        <v>-2.2531764721415715E-2</v>
      </c>
      <c r="M98" s="133">
        <f t="shared" si="5"/>
        <v>2.7442324993830036E-2</v>
      </c>
      <c r="N98" s="133">
        <f t="shared" si="5"/>
        <v>1.7982993723645979E-2</v>
      </c>
      <c r="O98" s="133">
        <f t="shared" si="5"/>
        <v>2.3478062701980384E-3</v>
      </c>
      <c r="P98" s="133">
        <f t="shared" si="5"/>
        <v>2.0067713770408613E-3</v>
      </c>
      <c r="Q98" s="133">
        <f t="shared" si="5"/>
        <v>1.2546669942079314E-2</v>
      </c>
      <c r="R98" s="133">
        <f t="shared" si="5"/>
        <v>1.7166715435995128E-2</v>
      </c>
      <c r="S98" s="133">
        <f t="shared" si="5"/>
        <v>1.488692011591386E-2</v>
      </c>
      <c r="T98" s="133">
        <f t="shared" si="5"/>
        <v>1.6928779591661947E-2</v>
      </c>
      <c r="U98" s="133">
        <f t="shared" si="5"/>
        <v>1.4320529654449299E-2</v>
      </c>
    </row>
    <row r="99" spans="1:21" x14ac:dyDescent="0.3">
      <c r="A99" s="135" t="s">
        <v>36</v>
      </c>
      <c r="B99" s="135" t="s">
        <v>3</v>
      </c>
      <c r="C99" s="106"/>
      <c r="D99" s="133">
        <f t="shared" ref="D99:U99" si="6">D57/C57-1</f>
        <v>3.7700525996690049E-2</v>
      </c>
      <c r="E99" s="133">
        <f t="shared" si="6"/>
        <v>5.9377603025529968E-2</v>
      </c>
      <c r="F99" s="133">
        <f t="shared" si="6"/>
        <v>5.1559146196040961E-2</v>
      </c>
      <c r="G99" s="133">
        <f t="shared" si="6"/>
        <v>6.4354260280380382E-2</v>
      </c>
      <c r="H99" s="133">
        <f t="shared" si="6"/>
        <v>7.1237364656997926E-2</v>
      </c>
      <c r="I99" s="133">
        <f t="shared" si="6"/>
        <v>6.8740986622905176E-2</v>
      </c>
      <c r="J99" s="133">
        <f t="shared" si="6"/>
        <v>7.3445374729905311E-2</v>
      </c>
      <c r="K99" s="133">
        <f t="shared" si="6"/>
        <v>6.0216842401846771E-2</v>
      </c>
      <c r="L99" s="133">
        <f t="shared" si="6"/>
        <v>-3.5858569081342995E-2</v>
      </c>
      <c r="M99" s="133">
        <f t="shared" si="6"/>
        <v>1.3238451140971552E-2</v>
      </c>
      <c r="N99" s="133">
        <f t="shared" si="6"/>
        <v>1.914963183845364E-2</v>
      </c>
      <c r="O99" s="133">
        <f t="shared" si="6"/>
        <v>3.1055422379400177E-4</v>
      </c>
      <c r="P99" s="133">
        <f t="shared" si="6"/>
        <v>4.9391015197037813E-3</v>
      </c>
      <c r="Q99" s="133">
        <f t="shared" si="6"/>
        <v>1.8375068935231553E-2</v>
      </c>
      <c r="R99" s="133">
        <f t="shared" si="6"/>
        <v>3.4713151435684431E-2</v>
      </c>
      <c r="S99" s="133">
        <f t="shared" si="6"/>
        <v>3.9366148552875346E-2</v>
      </c>
      <c r="T99" s="133">
        <f t="shared" si="6"/>
        <v>3.81129330803196E-2</v>
      </c>
      <c r="U99" s="133">
        <f t="shared" si="6"/>
        <v>3.0809928342214743E-2</v>
      </c>
    </row>
    <row r="100" spans="1:21" x14ac:dyDescent="0.3">
      <c r="A100" s="135" t="s">
        <v>37</v>
      </c>
      <c r="B100" s="135" t="s">
        <v>182</v>
      </c>
      <c r="C100" s="106"/>
      <c r="D100" s="133">
        <f t="shared" ref="D100:U100" si="7">D58/C58-1</f>
        <v>2.9087808352827205E-2</v>
      </c>
      <c r="E100" s="133">
        <f t="shared" si="7"/>
        <v>1.6524570385739956E-2</v>
      </c>
      <c r="F100" s="133">
        <f t="shared" si="7"/>
        <v>3.6029961485472217E-2</v>
      </c>
      <c r="G100" s="133">
        <f t="shared" si="7"/>
        <v>4.9065352894043235E-2</v>
      </c>
      <c r="H100" s="133">
        <f t="shared" si="7"/>
        <v>6.5334586887071167E-2</v>
      </c>
      <c r="I100" s="133">
        <f t="shared" si="7"/>
        <v>6.8535383782601045E-2</v>
      </c>
      <c r="J100" s="133">
        <f t="shared" si="7"/>
        <v>5.6026703762710905E-2</v>
      </c>
      <c r="K100" s="133">
        <f t="shared" si="7"/>
        <v>2.6822479926359E-2</v>
      </c>
      <c r="L100" s="133">
        <f t="shared" si="7"/>
        <v>-4.8025347125151385E-2</v>
      </c>
      <c r="M100" s="133">
        <f t="shared" si="7"/>
        <v>2.2733769005172544E-2</v>
      </c>
      <c r="N100" s="133">
        <f t="shared" si="7"/>
        <v>1.7778407357920134E-2</v>
      </c>
      <c r="O100" s="133">
        <f t="shared" si="7"/>
        <v>-7.9985254325272148E-3</v>
      </c>
      <c r="P100" s="133">
        <f t="shared" si="7"/>
        <v>-4.8366730161298888E-3</v>
      </c>
      <c r="Q100" s="133">
        <f t="shared" si="7"/>
        <v>2.7151088539361323E-2</v>
      </c>
      <c r="R100" s="133">
        <f t="shared" si="7"/>
        <v>5.3092459066666819E-2</v>
      </c>
      <c r="S100" s="133">
        <f t="shared" si="7"/>
        <v>2.4505403471114517E-2</v>
      </c>
      <c r="T100" s="133">
        <f t="shared" si="7"/>
        <v>4.3526174272032536E-2</v>
      </c>
      <c r="U100" s="133">
        <f t="shared" si="7"/>
        <v>2.9965144548254719E-2</v>
      </c>
    </row>
    <row r="101" spans="1:21" x14ac:dyDescent="0.3">
      <c r="A101" s="135" t="s">
        <v>38</v>
      </c>
      <c r="B101" s="135" t="s">
        <v>4</v>
      </c>
      <c r="C101" s="106"/>
      <c r="D101" s="133">
        <f t="shared" ref="D101:U101" si="8">D59/C59-1</f>
        <v>8.2313772748627834E-3</v>
      </c>
      <c r="E101" s="133">
        <f t="shared" si="8"/>
        <v>4.663858662621978E-3</v>
      </c>
      <c r="F101" s="133">
        <f t="shared" si="8"/>
        <v>3.9005068291746436E-3</v>
      </c>
      <c r="G101" s="133">
        <f t="shared" si="8"/>
        <v>2.668177491332413E-2</v>
      </c>
      <c r="H101" s="133">
        <f t="shared" si="8"/>
        <v>2.3366769519977737E-2</v>
      </c>
      <c r="I101" s="133">
        <f t="shared" si="8"/>
        <v>3.9129975820655583E-2</v>
      </c>
      <c r="J101" s="133">
        <f t="shared" si="8"/>
        <v>9.0923634385722263E-3</v>
      </c>
      <c r="K101" s="133">
        <f t="shared" si="8"/>
        <v>-5.1203412979563545E-3</v>
      </c>
      <c r="L101" s="133">
        <f t="shared" si="8"/>
        <v>-4.9065097573655847E-2</v>
      </c>
      <c r="M101" s="133">
        <f t="shared" si="8"/>
        <v>1.8709724448406684E-2</v>
      </c>
      <c r="N101" s="133">
        <f t="shared" si="8"/>
        <v>1.3367855788693594E-2</v>
      </c>
      <c r="O101" s="133">
        <f t="shared" si="8"/>
        <v>2.2648691643400998E-3</v>
      </c>
      <c r="P101" s="133">
        <f t="shared" si="8"/>
        <v>9.3333673449969012E-3</v>
      </c>
      <c r="Q101" s="133">
        <f t="shared" si="8"/>
        <v>1.6193890224294627E-2</v>
      </c>
      <c r="R101" s="133">
        <f t="shared" si="8"/>
        <v>2.3426076521025241E-2</v>
      </c>
      <c r="S101" s="133">
        <f t="shared" si="8"/>
        <v>2.3996895662954154E-2</v>
      </c>
      <c r="T101" s="133">
        <f t="shared" si="8"/>
        <v>2.2623529314268698E-2</v>
      </c>
      <c r="U101" s="133">
        <f t="shared" si="8"/>
        <v>1.2195126443352855E-2</v>
      </c>
    </row>
    <row r="102" spans="1:21" x14ac:dyDescent="0.3">
      <c r="A102" s="135" t="s">
        <v>39</v>
      </c>
      <c r="B102" s="135" t="s">
        <v>98</v>
      </c>
      <c r="C102" s="106"/>
      <c r="D102" s="133">
        <f t="shared" ref="D102:U102" si="9">D60/C60-1</f>
        <v>1.6954701440532016E-2</v>
      </c>
      <c r="E102" s="133">
        <f t="shared" si="9"/>
        <v>0</v>
      </c>
      <c r="F102" s="133">
        <f t="shared" si="9"/>
        <v>-7.0990658285730035E-3</v>
      </c>
      <c r="G102" s="133">
        <f t="shared" si="9"/>
        <v>1.1699687284472349E-2</v>
      </c>
      <c r="H102" s="133">
        <f t="shared" si="9"/>
        <v>7.0671395689925198E-3</v>
      </c>
      <c r="I102" s="133">
        <f t="shared" si="9"/>
        <v>3.700160029909183E-2</v>
      </c>
      <c r="J102" s="133">
        <f t="shared" si="9"/>
        <v>3.2605349253328031E-2</v>
      </c>
      <c r="K102" s="133">
        <f t="shared" si="9"/>
        <v>1.082317340692196E-2</v>
      </c>
      <c r="L102" s="133">
        <f t="shared" si="9"/>
        <v>-5.6188592496686951E-2</v>
      </c>
      <c r="M102" s="133">
        <f t="shared" si="9"/>
        <v>4.0799312055721515E-2</v>
      </c>
      <c r="N102" s="133">
        <f t="shared" si="9"/>
        <v>3.6600001550351591E-2</v>
      </c>
      <c r="O102" s="133">
        <f t="shared" si="9"/>
        <v>4.9199282913805487E-3</v>
      </c>
      <c r="P102" s="133">
        <f t="shared" si="9"/>
        <v>4.8958411042216987E-3</v>
      </c>
      <c r="Q102" s="133">
        <f t="shared" si="9"/>
        <v>2.1780676796281817E-2</v>
      </c>
      <c r="R102" s="133">
        <f t="shared" si="9"/>
        <v>1.7389672435333736E-2</v>
      </c>
      <c r="S102" s="133">
        <f t="shared" si="9"/>
        <v>2.2422361591287299E-2</v>
      </c>
      <c r="T102" s="133">
        <f t="shared" si="9"/>
        <v>2.1571080467925885E-2</v>
      </c>
      <c r="U102" s="133">
        <f t="shared" si="9"/>
        <v>1.4253044897381217E-2</v>
      </c>
    </row>
    <row r="103" spans="1:21" x14ac:dyDescent="0.3">
      <c r="A103" s="135" t="s">
        <v>40</v>
      </c>
      <c r="B103" s="135" t="s">
        <v>6</v>
      </c>
      <c r="C103" s="106"/>
      <c r="D103" s="133">
        <f t="shared" ref="D103:U103" si="10">D61/C61-1</f>
        <v>6.3290189457887669E-2</v>
      </c>
      <c r="E103" s="133">
        <f t="shared" si="10"/>
        <v>6.0757885823160107E-2</v>
      </c>
      <c r="F103" s="133">
        <f t="shared" si="10"/>
        <v>7.4166777541245343E-2</v>
      </c>
      <c r="G103" s="133">
        <f t="shared" si="10"/>
        <v>6.2945616411844485E-2</v>
      </c>
      <c r="H103" s="133">
        <f t="shared" si="10"/>
        <v>9.3739530683291328E-2</v>
      </c>
      <c r="I103" s="133">
        <f t="shared" si="10"/>
        <v>0.10271879182564558</v>
      </c>
      <c r="J103" s="133">
        <f t="shared" si="10"/>
        <v>7.7480480426079357E-2</v>
      </c>
      <c r="K103" s="133">
        <f t="shared" si="10"/>
        <v>-5.4193707477274478E-2</v>
      </c>
      <c r="L103" s="133">
        <f t="shared" si="10"/>
        <v>-0.14724704320826731</v>
      </c>
      <c r="M103" s="133">
        <f t="shared" si="10"/>
        <v>2.2589880067262369E-2</v>
      </c>
      <c r="N103" s="133">
        <f t="shared" si="10"/>
        <v>7.5975945367444675E-2</v>
      </c>
      <c r="O103" s="133">
        <f t="shared" si="10"/>
        <v>4.3070238591438992E-2</v>
      </c>
      <c r="P103" s="133">
        <f t="shared" si="10"/>
        <v>1.9368393010668061E-2</v>
      </c>
      <c r="Q103" s="133">
        <f t="shared" si="10"/>
        <v>2.8883675348201798E-2</v>
      </c>
      <c r="R103" s="133">
        <f t="shared" si="10"/>
        <v>1.900385618953071E-2</v>
      </c>
      <c r="S103" s="133">
        <f t="shared" si="10"/>
        <v>3.4891230455472488E-2</v>
      </c>
      <c r="T103" s="133">
        <f t="shared" si="10"/>
        <v>4.85660639701333E-2</v>
      </c>
      <c r="U103" s="133">
        <f t="shared" si="10"/>
        <v>3.8658111938856932E-2</v>
      </c>
    </row>
    <row r="104" spans="1:21" x14ac:dyDescent="0.3">
      <c r="A104" s="135" t="s">
        <v>41</v>
      </c>
      <c r="B104" s="135" t="s">
        <v>7</v>
      </c>
      <c r="C104" s="106"/>
      <c r="D104" s="133">
        <f t="shared" ref="D104:U104" si="11">D62/C62-1</f>
        <v>5.3191959668875466E-2</v>
      </c>
      <c r="E104" s="133">
        <f t="shared" si="11"/>
        <v>5.9279975234110438E-2</v>
      </c>
      <c r="F104" s="133">
        <f t="shared" si="11"/>
        <v>2.9547587069711057E-2</v>
      </c>
      <c r="G104" s="133">
        <f t="shared" si="11"/>
        <v>6.5710884479983189E-2</v>
      </c>
      <c r="H104" s="133">
        <f t="shared" si="11"/>
        <v>5.6677065201197863E-2</v>
      </c>
      <c r="I104" s="133">
        <f t="shared" si="11"/>
        <v>5.0445581990931521E-2</v>
      </c>
      <c r="J104" s="133">
        <f t="shared" si="11"/>
        <v>5.3090809786934701E-2</v>
      </c>
      <c r="K104" s="133">
        <f t="shared" si="11"/>
        <v>-4.405379920913377E-2</v>
      </c>
      <c r="L104" s="133">
        <f t="shared" si="11"/>
        <v>-5.0222267369580242E-2</v>
      </c>
      <c r="M104" s="133">
        <f t="shared" si="11"/>
        <v>1.9220543722194616E-2</v>
      </c>
      <c r="N104" s="133">
        <f t="shared" si="11"/>
        <v>3.7209965108763843E-2</v>
      </c>
      <c r="O104" s="133">
        <f t="shared" si="11"/>
        <v>1.826259857750534E-3</v>
      </c>
      <c r="P104" s="133">
        <f t="shared" si="11"/>
        <v>1.3369306138749204E-2</v>
      </c>
      <c r="Q104" s="133">
        <f t="shared" si="11"/>
        <v>8.8005308878669197E-2</v>
      </c>
      <c r="R104" s="133">
        <f t="shared" si="11"/>
        <v>0.25117250682270953</v>
      </c>
      <c r="S104" s="133">
        <f t="shared" si="11"/>
        <v>4.9876089674638635E-2</v>
      </c>
      <c r="T104" s="133">
        <f t="shared" si="11"/>
        <v>7.2217547229314061E-2</v>
      </c>
      <c r="U104" s="133">
        <f t="shared" si="11"/>
        <v>6.6536479021560346E-2</v>
      </c>
    </row>
    <row r="105" spans="1:21" x14ac:dyDescent="0.3">
      <c r="A105" s="135" t="s">
        <v>42</v>
      </c>
      <c r="B105" s="135" t="s">
        <v>8</v>
      </c>
      <c r="C105" s="106"/>
      <c r="D105" s="133">
        <f t="shared" ref="D105:U105" si="12">D63/C63-1</f>
        <v>4.1315868739612904E-2</v>
      </c>
      <c r="E105" s="133">
        <f t="shared" si="12"/>
        <v>3.9229052578986456E-2</v>
      </c>
      <c r="F105" s="133">
        <f t="shared" si="12"/>
        <v>5.7944942110531361E-2</v>
      </c>
      <c r="G105" s="133">
        <f t="shared" si="12"/>
        <v>5.0610914964978937E-2</v>
      </c>
      <c r="H105" s="133">
        <f t="shared" si="12"/>
        <v>5.9912877875796244E-3</v>
      </c>
      <c r="I105" s="133">
        <f t="shared" si="12"/>
        <v>5.652451111589829E-2</v>
      </c>
      <c r="J105" s="133">
        <f t="shared" si="12"/>
        <v>3.273731432674043E-2</v>
      </c>
      <c r="K105" s="133">
        <f t="shared" si="12"/>
        <v>-3.3515528901609803E-3</v>
      </c>
      <c r="L105" s="133">
        <f t="shared" si="12"/>
        <v>-4.3007564051924185E-2</v>
      </c>
      <c r="M105" s="133">
        <f t="shared" si="12"/>
        <v>-5.4786340298227931E-2</v>
      </c>
      <c r="N105" s="133">
        <f t="shared" si="12"/>
        <v>-9.1324922112591356E-2</v>
      </c>
      <c r="O105" s="133">
        <f t="shared" si="12"/>
        <v>-7.3004847871673828E-2</v>
      </c>
      <c r="P105" s="133">
        <f t="shared" si="12"/>
        <v>-3.2414242623350353E-2</v>
      </c>
      <c r="Q105" s="133">
        <f t="shared" si="12"/>
        <v>7.3980910113384812E-3</v>
      </c>
      <c r="R105" s="133">
        <f t="shared" si="12"/>
        <v>-4.3785606788440123E-3</v>
      </c>
      <c r="S105" s="133">
        <f t="shared" si="12"/>
        <v>-1.9093647086838583E-3</v>
      </c>
      <c r="T105" s="133">
        <f t="shared" si="12"/>
        <v>1.5050913482054895E-2</v>
      </c>
      <c r="U105" s="133">
        <f t="shared" si="12"/>
        <v>1.934385490319257E-2</v>
      </c>
    </row>
    <row r="106" spans="1:21" x14ac:dyDescent="0.3">
      <c r="A106" s="135" t="s">
        <v>43</v>
      </c>
      <c r="B106" s="135" t="s">
        <v>9</v>
      </c>
      <c r="C106" s="106"/>
      <c r="D106" s="133">
        <f t="shared" ref="D106:U106" si="13">D64/C64-1</f>
        <v>4.0010738354013142E-2</v>
      </c>
      <c r="E106" s="133">
        <f t="shared" si="13"/>
        <v>2.879876097194578E-2</v>
      </c>
      <c r="F106" s="133">
        <f t="shared" si="13"/>
        <v>3.187571475644968E-2</v>
      </c>
      <c r="G106" s="133">
        <f t="shared" si="13"/>
        <v>3.166746500612061E-2</v>
      </c>
      <c r="H106" s="133">
        <f t="shared" si="13"/>
        <v>3.7230017884165578E-2</v>
      </c>
      <c r="I106" s="133">
        <f t="shared" si="13"/>
        <v>4.1741231864199868E-2</v>
      </c>
      <c r="J106" s="133">
        <f t="shared" si="13"/>
        <v>3.7689924077177306E-2</v>
      </c>
      <c r="K106" s="133">
        <f t="shared" si="13"/>
        <v>1.1176868600297762E-2</v>
      </c>
      <c r="L106" s="133">
        <f t="shared" si="13"/>
        <v>-3.5737514486915645E-2</v>
      </c>
      <c r="M106" s="133">
        <f t="shared" si="13"/>
        <v>1.4063877762704458E-4</v>
      </c>
      <c r="N106" s="133">
        <f t="shared" si="13"/>
        <v>-9.9876495811496158E-3</v>
      </c>
      <c r="O106" s="133">
        <f t="shared" si="13"/>
        <v>-2.9277505071771071E-2</v>
      </c>
      <c r="P106" s="133">
        <f t="shared" si="13"/>
        <v>-1.7057050003465468E-2</v>
      </c>
      <c r="Q106" s="133">
        <f t="shared" si="13"/>
        <v>1.3799972382426917E-2</v>
      </c>
      <c r="R106" s="133">
        <f t="shared" si="13"/>
        <v>3.6446801522440619E-2</v>
      </c>
      <c r="S106" s="133">
        <f t="shared" si="13"/>
        <v>3.172589660446512E-2</v>
      </c>
      <c r="T106" s="133">
        <f t="shared" si="13"/>
        <v>2.9791824006186296E-2</v>
      </c>
      <c r="U106" s="133">
        <f t="shared" si="13"/>
        <v>2.5308660386726967E-2</v>
      </c>
    </row>
    <row r="107" spans="1:21" x14ac:dyDescent="0.3">
      <c r="A107" s="135" t="s">
        <v>44</v>
      </c>
      <c r="B107" s="135" t="s">
        <v>10</v>
      </c>
      <c r="C107" s="106"/>
      <c r="D107" s="133">
        <f t="shared" ref="D107:U107" si="14">D65/C65-1</f>
        <v>1.9837216938042745E-2</v>
      </c>
      <c r="E107" s="133">
        <f t="shared" si="14"/>
        <v>1.1355264468655646E-2</v>
      </c>
      <c r="F107" s="133">
        <f t="shared" si="14"/>
        <v>8.2316290873309939E-3</v>
      </c>
      <c r="G107" s="133">
        <f t="shared" si="14"/>
        <v>2.8297539064418897E-2</v>
      </c>
      <c r="H107" s="133">
        <f t="shared" si="14"/>
        <v>1.6632170564524484E-2</v>
      </c>
      <c r="I107" s="133">
        <f t="shared" si="14"/>
        <v>2.4493243992852021E-2</v>
      </c>
      <c r="J107" s="133">
        <f t="shared" si="14"/>
        <v>2.4247366113911761E-2</v>
      </c>
      <c r="K107" s="133">
        <f t="shared" si="14"/>
        <v>2.5494675159321023E-3</v>
      </c>
      <c r="L107" s="133">
        <f t="shared" si="14"/>
        <v>-2.8733111762227814E-2</v>
      </c>
      <c r="M107" s="133">
        <f t="shared" si="14"/>
        <v>1.9494353968980915E-2</v>
      </c>
      <c r="N107" s="133">
        <f t="shared" si="14"/>
        <v>2.1926999046253393E-2</v>
      </c>
      <c r="O107" s="133">
        <f t="shared" si="14"/>
        <v>3.1313760099913601E-3</v>
      </c>
      <c r="P107" s="133">
        <f t="shared" si="14"/>
        <v>5.7632529811535438E-3</v>
      </c>
      <c r="Q107" s="133">
        <f t="shared" si="14"/>
        <v>9.561819801838789E-3</v>
      </c>
      <c r="R107" s="133">
        <f t="shared" si="14"/>
        <v>1.1129125814796526E-2</v>
      </c>
      <c r="S107" s="133">
        <f t="shared" si="14"/>
        <v>1.1710489573892868E-2</v>
      </c>
      <c r="T107" s="133">
        <f t="shared" si="14"/>
        <v>2.1612032742699849E-2</v>
      </c>
      <c r="U107" s="133">
        <f t="shared" si="14"/>
        <v>1.5211842508819462E-2</v>
      </c>
    </row>
    <row r="108" spans="1:21" x14ac:dyDescent="0.3">
      <c r="A108" s="135" t="s">
        <v>45</v>
      </c>
      <c r="B108" s="135" t="s">
        <v>31</v>
      </c>
      <c r="C108" s="106"/>
      <c r="D108" s="133">
        <f t="shared" ref="D108:U108" si="15">D66/C66-1</f>
        <v>3.4522341737170947E-2</v>
      </c>
      <c r="E108" s="133">
        <f t="shared" si="15"/>
        <v>5.253496623241416E-2</v>
      </c>
      <c r="F108" s="133">
        <f t="shared" si="15"/>
        <v>5.5811229403649465E-2</v>
      </c>
      <c r="G108" s="133">
        <f t="shared" si="15"/>
        <v>3.9145881152138351E-2</v>
      </c>
      <c r="H108" s="133">
        <f t="shared" si="15"/>
        <v>4.1094785391789568E-2</v>
      </c>
      <c r="I108" s="133">
        <f t="shared" si="15"/>
        <v>4.8679382876415822E-2</v>
      </c>
      <c r="J108" s="133">
        <f t="shared" si="15"/>
        <v>5.2836880203228853E-2</v>
      </c>
      <c r="K108" s="133">
        <f t="shared" si="15"/>
        <v>2.0363891554949998E-2</v>
      </c>
      <c r="L108" s="133">
        <f t="shared" si="15"/>
        <v>-7.291377988514236E-2</v>
      </c>
      <c r="M108" s="133">
        <f t="shared" si="15"/>
        <v>-1.4730333008950325E-2</v>
      </c>
      <c r="N108" s="133">
        <f t="shared" si="15"/>
        <v>-3.4015789881630676E-3</v>
      </c>
      <c r="O108" s="133">
        <f t="shared" si="15"/>
        <v>-2.3005695315086783E-2</v>
      </c>
      <c r="P108" s="133">
        <f t="shared" si="15"/>
        <v>-4.9173690938120185E-3</v>
      </c>
      <c r="Q108" s="133">
        <f t="shared" si="15"/>
        <v>-8.7542056758349585E-4</v>
      </c>
      <c r="R108" s="133">
        <f t="shared" si="15"/>
        <v>2.4004795010992508E-2</v>
      </c>
      <c r="S108" s="133">
        <f t="shared" si="15"/>
        <v>3.536305834938136E-2</v>
      </c>
      <c r="T108" s="133">
        <f t="shared" si="15"/>
        <v>2.921179087827408E-2</v>
      </c>
      <c r="U108" s="133">
        <f t="shared" si="15"/>
        <v>2.6298741459303443E-2</v>
      </c>
    </row>
    <row r="109" spans="1:21" x14ac:dyDescent="0.3">
      <c r="A109" s="135" t="s">
        <v>46</v>
      </c>
      <c r="B109" s="135" t="s">
        <v>11</v>
      </c>
      <c r="C109" s="106"/>
      <c r="D109" s="133">
        <f t="shared" ref="D109:U109" si="16">D67/C67-1</f>
        <v>1.772188761409943E-2</v>
      </c>
      <c r="E109" s="133">
        <f t="shared" si="16"/>
        <v>2.485474395691023E-3</v>
      </c>
      <c r="F109" s="133">
        <f t="shared" si="16"/>
        <v>1.5131818840843358E-3</v>
      </c>
      <c r="G109" s="133">
        <f t="shared" si="16"/>
        <v>1.581938861292409E-2</v>
      </c>
      <c r="H109" s="133">
        <f t="shared" si="16"/>
        <v>9.4966625764865142E-3</v>
      </c>
      <c r="I109" s="133">
        <f t="shared" si="16"/>
        <v>2.0065866547446909E-2</v>
      </c>
      <c r="J109" s="133">
        <f t="shared" si="16"/>
        <v>1.4738685466187729E-2</v>
      </c>
      <c r="K109" s="133">
        <f t="shared" si="16"/>
        <v>-1.0504028348038319E-2</v>
      </c>
      <c r="L109" s="133">
        <f t="shared" si="16"/>
        <v>-5.4820550401474377E-2</v>
      </c>
      <c r="M109" s="133">
        <f t="shared" si="16"/>
        <v>1.6865234030892129E-2</v>
      </c>
      <c r="N109" s="133">
        <f t="shared" si="16"/>
        <v>5.7662302210419458E-3</v>
      </c>
      <c r="O109" s="133">
        <f t="shared" si="16"/>
        <v>-2.8190137792549308E-2</v>
      </c>
      <c r="P109" s="133">
        <f t="shared" si="16"/>
        <v>-1.7281608024923178E-2</v>
      </c>
      <c r="Q109" s="133">
        <f t="shared" si="16"/>
        <v>1.1367323787827566E-3</v>
      </c>
      <c r="R109" s="133">
        <f t="shared" si="16"/>
        <v>9.239924875097616E-3</v>
      </c>
      <c r="S109" s="133">
        <f t="shared" si="16"/>
        <v>1.1189006179952443E-2</v>
      </c>
      <c r="T109" s="133">
        <f t="shared" si="16"/>
        <v>1.5973036007284502E-2</v>
      </c>
      <c r="U109" s="133">
        <f t="shared" si="16"/>
        <v>8.8121629639743571E-3</v>
      </c>
    </row>
    <row r="110" spans="1:21" x14ac:dyDescent="0.3">
      <c r="A110" s="135" t="s">
        <v>47</v>
      </c>
      <c r="B110" s="135" t="s">
        <v>12</v>
      </c>
      <c r="C110" s="106"/>
      <c r="D110" s="133">
        <f t="shared" ref="D110:U110" si="17">D68/C68-1</f>
        <v>3.9523176155947359E-2</v>
      </c>
      <c r="E110" s="133">
        <f t="shared" si="17"/>
        <v>3.7229395538250998E-2</v>
      </c>
      <c r="F110" s="133">
        <f t="shared" si="17"/>
        <v>2.6236727439133523E-2</v>
      </c>
      <c r="G110" s="133">
        <f t="shared" si="17"/>
        <v>5.0259472524347704E-2</v>
      </c>
      <c r="H110" s="133">
        <f t="shared" si="17"/>
        <v>4.8531203465547623E-2</v>
      </c>
      <c r="I110" s="133">
        <f t="shared" si="17"/>
        <v>4.7135873615765211E-2</v>
      </c>
      <c r="J110" s="133">
        <f t="shared" si="17"/>
        <v>5.0982721805943987E-2</v>
      </c>
      <c r="K110" s="133">
        <f t="shared" si="17"/>
        <v>3.6468831653602152E-2</v>
      </c>
      <c r="L110" s="133">
        <f t="shared" si="17"/>
        <v>-2.015239055610718E-2</v>
      </c>
      <c r="M110" s="133">
        <f t="shared" si="17"/>
        <v>1.3352445760611564E-2</v>
      </c>
      <c r="N110" s="133">
        <f t="shared" si="17"/>
        <v>4.0363739993265479E-3</v>
      </c>
      <c r="O110" s="133">
        <f t="shared" si="17"/>
        <v>-2.8780951004778843E-2</v>
      </c>
      <c r="P110" s="133">
        <f t="shared" si="17"/>
        <v>-5.7992422833520241E-2</v>
      </c>
      <c r="Q110" s="133">
        <f t="shared" si="17"/>
        <v>-1.3114624639700367E-2</v>
      </c>
      <c r="R110" s="133">
        <f t="shared" si="17"/>
        <v>1.962185210164713E-2</v>
      </c>
      <c r="S110" s="133">
        <f t="shared" si="17"/>
        <v>4.8119019457259604E-2</v>
      </c>
      <c r="T110" s="133">
        <f t="shared" si="17"/>
        <v>4.4690466639925042E-2</v>
      </c>
      <c r="U110" s="133">
        <f t="shared" si="17"/>
        <v>3.8759848667134333E-2</v>
      </c>
    </row>
    <row r="111" spans="1:21" x14ac:dyDescent="0.3">
      <c r="A111" s="135" t="s">
        <v>48</v>
      </c>
      <c r="B111" s="135" t="s">
        <v>13</v>
      </c>
      <c r="C111" s="106"/>
      <c r="D111" s="133">
        <f t="shared" ref="D111:U111" si="18">D69/C69-1</f>
        <v>6.4611905575349571E-2</v>
      </c>
      <c r="E111" s="133">
        <f t="shared" si="18"/>
        <v>7.1036163726246659E-2</v>
      </c>
      <c r="F111" s="133">
        <f t="shared" si="18"/>
        <v>8.4302367058084915E-2</v>
      </c>
      <c r="G111" s="133">
        <f t="shared" si="18"/>
        <v>8.3360198959148812E-2</v>
      </c>
      <c r="H111" s="133">
        <f t="shared" si="18"/>
        <v>0.1069652194508719</v>
      </c>
      <c r="I111" s="133">
        <f t="shared" si="18"/>
        <v>0.1188979229072713</v>
      </c>
      <c r="J111" s="133">
        <f t="shared" si="18"/>
        <v>9.97911211791358E-2</v>
      </c>
      <c r="K111" s="133">
        <f t="shared" si="18"/>
        <v>-3.5475126840185833E-2</v>
      </c>
      <c r="L111" s="133">
        <f t="shared" si="18"/>
        <v>-0.14401800860678271</v>
      </c>
      <c r="M111" s="133">
        <f t="shared" si="18"/>
        <v>-3.9409452220494412E-2</v>
      </c>
      <c r="N111" s="133">
        <f t="shared" si="18"/>
        <v>6.3810530339655891E-2</v>
      </c>
      <c r="O111" s="133">
        <f t="shared" si="18"/>
        <v>4.0346232502100454E-2</v>
      </c>
      <c r="P111" s="133">
        <f t="shared" si="18"/>
        <v>2.4300052826201624E-2</v>
      </c>
      <c r="Q111" s="133">
        <f t="shared" si="18"/>
        <v>1.8581148093783417E-2</v>
      </c>
      <c r="R111" s="133">
        <f t="shared" si="18"/>
        <v>2.9717190109199931E-2</v>
      </c>
      <c r="S111" s="133">
        <f t="shared" si="18"/>
        <v>2.0647070782527255E-2</v>
      </c>
      <c r="T111" s="133">
        <f t="shared" si="18"/>
        <v>4.6365009218340303E-2</v>
      </c>
      <c r="U111" s="133">
        <f t="shared" si="18"/>
        <v>4.7697259200559561E-2</v>
      </c>
    </row>
    <row r="112" spans="1:21" x14ac:dyDescent="0.3">
      <c r="A112" s="135" t="s">
        <v>49</v>
      </c>
      <c r="B112" s="135" t="s">
        <v>14</v>
      </c>
      <c r="C112" s="106"/>
      <c r="D112" s="133">
        <f t="shared" ref="D112:U112" si="19">D70/C70-1</f>
        <v>6.5243140273024469E-2</v>
      </c>
      <c r="E112" s="133">
        <f t="shared" si="19"/>
        <v>6.7606066816970678E-2</v>
      </c>
      <c r="F112" s="133">
        <f t="shared" si="19"/>
        <v>0.10538794551580488</v>
      </c>
      <c r="G112" s="133">
        <f t="shared" si="19"/>
        <v>6.5498106915835796E-2</v>
      </c>
      <c r="H112" s="133">
        <f t="shared" si="19"/>
        <v>7.7274783310309347E-2</v>
      </c>
      <c r="I112" s="133">
        <f t="shared" si="19"/>
        <v>7.4065668028446163E-2</v>
      </c>
      <c r="J112" s="133">
        <f t="shared" si="19"/>
        <v>0.11086849334366411</v>
      </c>
      <c r="K112" s="133">
        <f t="shared" si="19"/>
        <v>2.6282417094667387E-2</v>
      </c>
      <c r="L112" s="133">
        <f t="shared" si="19"/>
        <v>-0.1481418553643693</v>
      </c>
      <c r="M112" s="133">
        <f t="shared" si="19"/>
        <v>1.6398614712335169E-2</v>
      </c>
      <c r="N112" s="133">
        <f t="shared" si="19"/>
        <v>6.0429503669584106E-2</v>
      </c>
      <c r="O112" s="133">
        <f t="shared" si="19"/>
        <v>3.8268722200165417E-2</v>
      </c>
      <c r="P112" s="133">
        <f t="shared" si="19"/>
        <v>3.4988398771177209E-2</v>
      </c>
      <c r="Q112" s="133">
        <f t="shared" si="19"/>
        <v>3.5374234857617148E-2</v>
      </c>
      <c r="R112" s="133">
        <f t="shared" si="19"/>
        <v>2.0206663178935713E-2</v>
      </c>
      <c r="S112" s="133">
        <f t="shared" si="19"/>
        <v>2.3532375913328352E-2</v>
      </c>
      <c r="T112" s="133">
        <f t="shared" si="19"/>
        <v>4.1398304103051231E-2</v>
      </c>
      <c r="U112" s="133">
        <f t="shared" si="19"/>
        <v>3.445782663466801E-2</v>
      </c>
    </row>
    <row r="113" spans="1:21" x14ac:dyDescent="0.3">
      <c r="A113" s="135" t="s">
        <v>50</v>
      </c>
      <c r="B113" s="135" t="s">
        <v>15</v>
      </c>
      <c r="C113" s="106"/>
      <c r="D113" s="133">
        <f t="shared" ref="D113:U113" si="20">D71/C71-1</f>
        <v>2.5320649190785138E-2</v>
      </c>
      <c r="E113" s="133">
        <f t="shared" si="20"/>
        <v>3.8196061288554795E-2</v>
      </c>
      <c r="F113" s="133">
        <f t="shared" si="20"/>
        <v>1.6290103586629856E-2</v>
      </c>
      <c r="G113" s="133">
        <f t="shared" si="20"/>
        <v>3.6123020018974161E-2</v>
      </c>
      <c r="H113" s="133">
        <f t="shared" si="20"/>
        <v>3.1725564737653533E-2</v>
      </c>
      <c r="I113" s="133">
        <f t="shared" si="20"/>
        <v>5.17826801286283E-2</v>
      </c>
      <c r="J113" s="133">
        <f t="shared" si="20"/>
        <v>8.3548062365321307E-2</v>
      </c>
      <c r="K113" s="133">
        <f t="shared" si="20"/>
        <v>-1.2797196593328453E-2</v>
      </c>
      <c r="L113" s="133">
        <f t="shared" si="20"/>
        <v>-4.3584731864033555E-2</v>
      </c>
      <c r="M113" s="133">
        <f t="shared" si="20"/>
        <v>4.864814075309476E-2</v>
      </c>
      <c r="N113" s="133">
        <f t="shared" si="20"/>
        <v>2.5392131973378307E-2</v>
      </c>
      <c r="O113" s="133">
        <f t="shared" si="20"/>
        <v>-3.5244429341229067E-3</v>
      </c>
      <c r="P113" s="133">
        <f t="shared" si="20"/>
        <v>3.6543183412580893E-2</v>
      </c>
      <c r="Q113" s="133">
        <f t="shared" si="20"/>
        <v>4.2967593354170219E-2</v>
      </c>
      <c r="R113" s="133">
        <f t="shared" si="20"/>
        <v>3.9160549239095621E-2</v>
      </c>
      <c r="S113" s="133">
        <f t="shared" si="20"/>
        <v>2.4113496706375193E-2</v>
      </c>
      <c r="T113" s="133">
        <f t="shared" si="20"/>
        <v>1.5457904152948787E-2</v>
      </c>
      <c r="U113" s="133">
        <f t="shared" si="20"/>
        <v>2.6024986655991622E-2</v>
      </c>
    </row>
    <row r="114" spans="1:21" x14ac:dyDescent="0.3">
      <c r="A114" s="135" t="s">
        <v>51</v>
      </c>
      <c r="B114" s="135" t="s">
        <v>16</v>
      </c>
      <c r="C114" s="106"/>
      <c r="D114" s="133">
        <f t="shared" ref="D114:U114" si="21">D72/C72-1</f>
        <v>3.8405433403962297E-2</v>
      </c>
      <c r="E114" s="133">
        <f t="shared" si="21"/>
        <v>4.5281545353570207E-2</v>
      </c>
      <c r="F114" s="133">
        <f t="shared" si="21"/>
        <v>3.8486375672674544E-2</v>
      </c>
      <c r="G114" s="133">
        <f t="shared" si="21"/>
        <v>5.0049516514827141E-2</v>
      </c>
      <c r="H114" s="133">
        <f t="shared" si="21"/>
        <v>4.3882049562746106E-2</v>
      </c>
      <c r="I114" s="133">
        <f t="shared" si="21"/>
        <v>3.8511488111675263E-2</v>
      </c>
      <c r="J114" s="133">
        <f t="shared" si="21"/>
        <v>4.2246370039664694E-3</v>
      </c>
      <c r="K114" s="133">
        <f t="shared" si="21"/>
        <v>8.5125448028673389E-3</v>
      </c>
      <c r="L114" s="133">
        <f t="shared" si="21"/>
        <v>-6.600920647211761E-2</v>
      </c>
      <c r="M114" s="133">
        <f t="shared" si="21"/>
        <v>6.552070782327224E-3</v>
      </c>
      <c r="N114" s="133">
        <f t="shared" si="21"/>
        <v>1.6576609394288955E-2</v>
      </c>
      <c r="O114" s="133">
        <f t="shared" si="21"/>
        <v>-1.631327378309877E-2</v>
      </c>
      <c r="P114" s="133">
        <f t="shared" si="21"/>
        <v>2.0935934421651092E-2</v>
      </c>
      <c r="Q114" s="133">
        <f t="shared" si="21"/>
        <v>4.2246192302241026E-2</v>
      </c>
      <c r="R114" s="133">
        <f t="shared" si="21"/>
        <v>3.5364365751302529E-2</v>
      </c>
      <c r="S114" s="133">
        <f t="shared" si="21"/>
        <v>2.2808620855931716E-2</v>
      </c>
      <c r="T114" s="133">
        <f t="shared" si="21"/>
        <v>4.1370776265548859E-2</v>
      </c>
      <c r="U114" s="133">
        <f t="shared" si="21"/>
        <v>4.9403358576407763E-2</v>
      </c>
    </row>
    <row r="115" spans="1:21" x14ac:dyDescent="0.3">
      <c r="A115" s="135" t="s">
        <v>52</v>
      </c>
      <c r="B115" s="135" t="s">
        <v>17</v>
      </c>
      <c r="C115" s="106"/>
      <c r="D115" s="133">
        <f t="shared" ref="D115:U115" si="22">D73/C73-1</f>
        <v>6.0835373544030347E-3</v>
      </c>
      <c r="E115" s="133">
        <f t="shared" si="22"/>
        <v>2.9828183762259375E-2</v>
      </c>
      <c r="F115" s="133">
        <f t="shared" si="22"/>
        <v>2.5437685725538062E-2</v>
      </c>
      <c r="G115" s="133">
        <f t="shared" si="22"/>
        <v>4.4341253076829457E-3</v>
      </c>
      <c r="H115" s="133">
        <f t="shared" si="22"/>
        <v>3.7836522585466659E-2</v>
      </c>
      <c r="I115" s="133">
        <f t="shared" si="22"/>
        <v>1.8287168838128531E-2</v>
      </c>
      <c r="J115" s="133">
        <f t="shared" si="22"/>
        <v>3.986448705719825E-2</v>
      </c>
      <c r="K115" s="133">
        <f t="shared" si="22"/>
        <v>3.3465127312984455E-2</v>
      </c>
      <c r="L115" s="133">
        <f t="shared" si="22"/>
        <v>-2.4622777216662173E-2</v>
      </c>
      <c r="M115" s="133">
        <f t="shared" si="22"/>
        <v>3.5426832138318431E-2</v>
      </c>
      <c r="N115" s="133">
        <f t="shared" si="22"/>
        <v>1.3364648837033144E-2</v>
      </c>
      <c r="O115" s="133">
        <f t="shared" si="22"/>
        <v>2.6840318794204343E-2</v>
      </c>
      <c r="P115" s="133">
        <f t="shared" si="22"/>
        <v>4.5389678471575046E-2</v>
      </c>
      <c r="Q115" s="133">
        <f t="shared" si="22"/>
        <v>8.5333407625123758E-2</v>
      </c>
      <c r="R115" s="133">
        <f t="shared" si="22"/>
        <v>0.10660334980427399</v>
      </c>
      <c r="S115" s="133">
        <f t="shared" si="22"/>
        <v>5.7051066445529486E-2</v>
      </c>
      <c r="T115" s="133">
        <f t="shared" si="22"/>
        <v>6.705069124423968E-2</v>
      </c>
      <c r="U115" s="133">
        <f t="shared" si="22"/>
        <v>6.5531459830747263E-2</v>
      </c>
    </row>
    <row r="116" spans="1:21" x14ac:dyDescent="0.3">
      <c r="A116" s="135" t="s">
        <v>53</v>
      </c>
      <c r="B116" s="135" t="s">
        <v>18</v>
      </c>
      <c r="C116" s="106"/>
      <c r="D116" s="133">
        <f t="shared" ref="D116:U116" si="23">D74/C74-1</f>
        <v>2.3269608524405072E-2</v>
      </c>
      <c r="E116" s="133">
        <f t="shared" si="23"/>
        <v>2.1727411473138059E-3</v>
      </c>
      <c r="F116" s="133">
        <f t="shared" si="23"/>
        <v>1.5564273007686591E-3</v>
      </c>
      <c r="G116" s="133">
        <f t="shared" si="23"/>
        <v>1.9849530397154647E-2</v>
      </c>
      <c r="H116" s="133">
        <f t="shared" si="23"/>
        <v>2.0508730175013978E-2</v>
      </c>
      <c r="I116" s="133">
        <f t="shared" si="23"/>
        <v>3.4609790623608694E-2</v>
      </c>
      <c r="J116" s="133">
        <f t="shared" si="23"/>
        <v>3.772848240430049E-2</v>
      </c>
      <c r="K116" s="133">
        <f t="shared" si="23"/>
        <v>2.1703187939545288E-2</v>
      </c>
      <c r="L116" s="133">
        <f t="shared" si="23"/>
        <v>-3.6668768817983532E-2</v>
      </c>
      <c r="M116" s="133">
        <f t="shared" si="23"/>
        <v>1.3427393315650793E-2</v>
      </c>
      <c r="N116" s="133">
        <f t="shared" si="23"/>
        <v>1.5511892450879028E-2</v>
      </c>
      <c r="O116" s="133">
        <f t="shared" si="23"/>
        <v>-1.0303465402972112E-2</v>
      </c>
      <c r="P116" s="133">
        <f t="shared" si="23"/>
        <v>-1.3018084910977334E-3</v>
      </c>
      <c r="Q116" s="133">
        <f t="shared" si="23"/>
        <v>1.4233973531187383E-2</v>
      </c>
      <c r="R116" s="133">
        <f t="shared" si="23"/>
        <v>1.9591679794636496E-2</v>
      </c>
      <c r="S116" s="133">
        <f t="shared" si="23"/>
        <v>2.1917123967380547E-2</v>
      </c>
      <c r="T116" s="133">
        <f t="shared" si="23"/>
        <v>2.8688369239210365E-2</v>
      </c>
      <c r="U116" s="133">
        <f t="shared" si="23"/>
        <v>2.6733664998590534E-2</v>
      </c>
    </row>
    <row r="117" spans="1:21" x14ac:dyDescent="0.3">
      <c r="A117" s="135" t="s">
        <v>54</v>
      </c>
      <c r="B117" s="135" t="s">
        <v>19</v>
      </c>
      <c r="C117" s="106"/>
      <c r="D117" s="133">
        <f t="shared" ref="D117:U117" si="24">D75/C75-1</f>
        <v>1.267174454833575E-2</v>
      </c>
      <c r="E117" s="133">
        <f t="shared" si="24"/>
        <v>1.6515688407613638E-2</v>
      </c>
      <c r="F117" s="133">
        <f t="shared" si="24"/>
        <v>9.4146930847525123E-3</v>
      </c>
      <c r="G117" s="133">
        <f t="shared" si="24"/>
        <v>2.735110528283502E-2</v>
      </c>
      <c r="H117" s="133">
        <f t="shared" si="24"/>
        <v>2.2440740208169885E-2</v>
      </c>
      <c r="I117" s="133">
        <f t="shared" si="24"/>
        <v>3.4540369279723482E-2</v>
      </c>
      <c r="J117" s="133">
        <f t="shared" si="24"/>
        <v>3.7274078143316292E-2</v>
      </c>
      <c r="K117" s="133">
        <f t="shared" si="24"/>
        <v>1.4604184232024364E-2</v>
      </c>
      <c r="L117" s="133">
        <f t="shared" si="24"/>
        <v>-3.7645772956860224E-2</v>
      </c>
      <c r="M117" s="133">
        <f t="shared" si="24"/>
        <v>1.8370808249483339E-2</v>
      </c>
      <c r="N117" s="133">
        <f t="shared" si="24"/>
        <v>2.9228115497102802E-2</v>
      </c>
      <c r="O117" s="133">
        <f t="shared" si="24"/>
        <v>6.8045750859233589E-3</v>
      </c>
      <c r="P117" s="133">
        <f t="shared" si="24"/>
        <v>2.5504097288653327E-4</v>
      </c>
      <c r="Q117" s="133">
        <f t="shared" si="24"/>
        <v>6.6127456670392881E-3</v>
      </c>
      <c r="R117" s="133">
        <f t="shared" si="24"/>
        <v>1.1429637569127182E-2</v>
      </c>
      <c r="S117" s="133">
        <f t="shared" si="24"/>
        <v>2.0395686436897487E-2</v>
      </c>
      <c r="T117" s="133">
        <f t="shared" si="24"/>
        <v>2.5508998311158937E-2</v>
      </c>
      <c r="U117" s="133">
        <f t="shared" si="24"/>
        <v>2.7290706065764336E-2</v>
      </c>
    </row>
    <row r="118" spans="1:21" x14ac:dyDescent="0.3">
      <c r="A118" s="135" t="s">
        <v>70</v>
      </c>
      <c r="B118" s="135" t="s">
        <v>20</v>
      </c>
      <c r="C118" s="106"/>
      <c r="D118" s="133">
        <f t="shared" ref="D118:U118" si="25">D76/C76-1</f>
        <v>1.2479551372961861E-2</v>
      </c>
      <c r="E118" s="133">
        <f t="shared" si="25"/>
        <v>2.0415997458479662E-2</v>
      </c>
      <c r="F118" s="133">
        <f t="shared" si="25"/>
        <v>3.5624532950088605E-2</v>
      </c>
      <c r="G118" s="133">
        <f t="shared" si="25"/>
        <v>5.1356642847002698E-2</v>
      </c>
      <c r="H118" s="133">
        <f t="shared" si="25"/>
        <v>3.4936591501679937E-2</v>
      </c>
      <c r="I118" s="133">
        <f t="shared" si="25"/>
        <v>6.1796157519781403E-2</v>
      </c>
      <c r="J118" s="133">
        <f t="shared" si="25"/>
        <v>7.0348552598292313E-2</v>
      </c>
      <c r="K118" s="133">
        <f t="shared" si="25"/>
        <v>4.2496098656415349E-2</v>
      </c>
      <c r="L118" s="133">
        <f t="shared" si="25"/>
        <v>2.8202472221224406E-2</v>
      </c>
      <c r="M118" s="133">
        <f t="shared" si="25"/>
        <v>3.6069313378093604E-2</v>
      </c>
      <c r="N118" s="133">
        <f t="shared" si="25"/>
        <v>5.0172206546142739E-2</v>
      </c>
      <c r="O118" s="133">
        <f t="shared" si="25"/>
        <v>1.6079213299210027E-2</v>
      </c>
      <c r="P118" s="133">
        <f t="shared" si="25"/>
        <v>1.3918870824610741E-2</v>
      </c>
      <c r="Q118" s="133">
        <f t="shared" si="25"/>
        <v>3.3184446941212142E-2</v>
      </c>
      <c r="R118" s="133">
        <f t="shared" si="25"/>
        <v>3.8389423510820642E-2</v>
      </c>
      <c r="S118" s="133">
        <f t="shared" si="25"/>
        <v>3.0626145807561622E-2</v>
      </c>
      <c r="T118" s="133">
        <f t="shared" si="25"/>
        <v>4.8057317593021454E-2</v>
      </c>
      <c r="U118" s="133">
        <f t="shared" si="25"/>
        <v>5.0995058601263521E-2</v>
      </c>
    </row>
    <row r="119" spans="1:21" x14ac:dyDescent="0.3">
      <c r="A119" s="135" t="s">
        <v>55</v>
      </c>
      <c r="B119" s="135" t="s">
        <v>21</v>
      </c>
      <c r="C119" s="106"/>
      <c r="D119" s="133">
        <f t="shared" ref="D119:U119" si="26">D77/C77-1</f>
        <v>1.9432792905334395E-2</v>
      </c>
      <c r="E119" s="133">
        <f t="shared" si="26"/>
        <v>7.6880912054104744E-3</v>
      </c>
      <c r="F119" s="133">
        <f t="shared" si="26"/>
        <v>-9.3422727796886873E-3</v>
      </c>
      <c r="G119" s="133">
        <f t="shared" si="26"/>
        <v>1.811588877790804E-2</v>
      </c>
      <c r="H119" s="133">
        <f t="shared" si="26"/>
        <v>7.668286553705661E-3</v>
      </c>
      <c r="I119" s="133">
        <f t="shared" si="26"/>
        <v>1.5530448894267801E-2</v>
      </c>
      <c r="J119" s="133">
        <f t="shared" si="26"/>
        <v>2.4920014219694142E-2</v>
      </c>
      <c r="K119" s="133">
        <f t="shared" si="26"/>
        <v>1.9924541099667348E-3</v>
      </c>
      <c r="L119" s="133">
        <f t="shared" si="26"/>
        <v>-2.9780677944495793E-2</v>
      </c>
      <c r="M119" s="133">
        <f t="shared" si="26"/>
        <v>1.8986596230996744E-2</v>
      </c>
      <c r="N119" s="133">
        <f t="shared" si="26"/>
        <v>-1.8268235723043147E-2</v>
      </c>
      <c r="O119" s="133">
        <f t="shared" si="26"/>
        <v>-4.0282989173631711E-2</v>
      </c>
      <c r="P119" s="133">
        <f t="shared" si="26"/>
        <v>-1.130143794119054E-2</v>
      </c>
      <c r="Q119" s="133">
        <f t="shared" si="26"/>
        <v>8.931980679095286E-3</v>
      </c>
      <c r="R119" s="133">
        <f t="shared" si="26"/>
        <v>1.8220867929013673E-2</v>
      </c>
      <c r="S119" s="133">
        <f t="shared" si="26"/>
        <v>1.9257260601104775E-2</v>
      </c>
      <c r="T119" s="133">
        <f t="shared" si="26"/>
        <v>2.7950121221272273E-2</v>
      </c>
      <c r="U119" s="133">
        <f t="shared" si="26"/>
        <v>2.1348488367388008E-2</v>
      </c>
    </row>
    <row r="120" spans="1:21" x14ac:dyDescent="0.3">
      <c r="A120" s="135" t="s">
        <v>56</v>
      </c>
      <c r="B120" s="135" t="s">
        <v>22</v>
      </c>
      <c r="C120" s="106"/>
      <c r="D120" s="133">
        <f t="shared" ref="D120:U120" si="27">D78/C78-1</f>
        <v>5.5919859565639829E-2</v>
      </c>
      <c r="E120" s="133">
        <f t="shared" si="27"/>
        <v>5.1842107070970922E-2</v>
      </c>
      <c r="F120" s="133">
        <f t="shared" si="27"/>
        <v>5.5242244043362199E-2</v>
      </c>
      <c r="G120" s="133">
        <f t="shared" si="27"/>
        <v>8.3586144862295431E-2</v>
      </c>
      <c r="H120" s="133">
        <f t="shared" si="27"/>
        <v>4.1719738553131824E-2</v>
      </c>
      <c r="I120" s="133">
        <f t="shared" si="27"/>
        <v>8.0554735640649966E-2</v>
      </c>
      <c r="J120" s="133">
        <f t="shared" si="27"/>
        <v>6.8637906290144768E-2</v>
      </c>
      <c r="K120" s="133">
        <f t="shared" si="27"/>
        <v>9.3074769883119357E-2</v>
      </c>
      <c r="L120" s="133">
        <f t="shared" si="27"/>
        <v>-5.5174246274632521E-2</v>
      </c>
      <c r="M120" s="133">
        <f t="shared" si="27"/>
        <v>-3.9012290430873842E-2</v>
      </c>
      <c r="N120" s="133">
        <f t="shared" si="27"/>
        <v>2.0071956672896851E-2</v>
      </c>
      <c r="O120" s="133">
        <f t="shared" si="27"/>
        <v>2.0771383456060555E-2</v>
      </c>
      <c r="P120" s="133">
        <f t="shared" si="27"/>
        <v>3.5145409210373124E-2</v>
      </c>
      <c r="Q120" s="133">
        <f t="shared" si="27"/>
        <v>3.41082438304805E-2</v>
      </c>
      <c r="R120" s="133">
        <f t="shared" si="27"/>
        <v>3.8714980566320056E-2</v>
      </c>
      <c r="S120" s="133">
        <f t="shared" si="27"/>
        <v>4.8007917638923647E-2</v>
      </c>
      <c r="T120" s="133">
        <f t="shared" si="27"/>
        <v>6.9914099995202594E-2</v>
      </c>
      <c r="U120" s="133">
        <f t="shared" si="27"/>
        <v>4.101624163563744E-2</v>
      </c>
    </row>
    <row r="121" spans="1:21" x14ac:dyDescent="0.3">
      <c r="A121" s="135" t="s">
        <v>57</v>
      </c>
      <c r="B121" s="135" t="s">
        <v>23</v>
      </c>
      <c r="C121" s="106"/>
      <c r="D121" s="133">
        <f t="shared" ref="D121:U121" si="28">D79/C79-1</f>
        <v>2.9496451891667164E-2</v>
      </c>
      <c r="E121" s="133">
        <f t="shared" si="28"/>
        <v>3.8362004409505879E-2</v>
      </c>
      <c r="F121" s="133">
        <f t="shared" si="28"/>
        <v>2.8421345695204492E-2</v>
      </c>
      <c r="G121" s="133">
        <f t="shared" si="28"/>
        <v>4.3516833336594951E-2</v>
      </c>
      <c r="H121" s="133">
        <f t="shared" si="28"/>
        <v>4.002988097619542E-2</v>
      </c>
      <c r="I121" s="133">
        <f t="shared" si="28"/>
        <v>5.6560168057629978E-2</v>
      </c>
      <c r="J121" s="133">
        <f t="shared" si="28"/>
        <v>6.9415723497637583E-2</v>
      </c>
      <c r="K121" s="133">
        <f t="shared" si="28"/>
        <v>3.3002896530812675E-2</v>
      </c>
      <c r="L121" s="133">
        <f t="shared" si="28"/>
        <v>-7.7973607981976278E-2</v>
      </c>
      <c r="M121" s="133">
        <f t="shared" si="28"/>
        <v>1.2376707661718278E-2</v>
      </c>
      <c r="N121" s="133">
        <f t="shared" si="28"/>
        <v>6.4933631980228501E-3</v>
      </c>
      <c r="O121" s="133">
        <f t="shared" si="28"/>
        <v>-2.6693853836076697E-2</v>
      </c>
      <c r="P121" s="133">
        <f t="shared" si="28"/>
        <v>-1.1322359195580445E-2</v>
      </c>
      <c r="Q121" s="133">
        <f t="shared" si="28"/>
        <v>2.9505834237590234E-2</v>
      </c>
      <c r="R121" s="133">
        <f t="shared" si="28"/>
        <v>2.3049875925716057E-2</v>
      </c>
      <c r="S121" s="133">
        <f t="shared" si="28"/>
        <v>3.068070274114465E-2</v>
      </c>
      <c r="T121" s="133">
        <f t="shared" si="28"/>
        <v>4.880429221707705E-2</v>
      </c>
      <c r="U121" s="133">
        <f t="shared" si="28"/>
        <v>4.4872259897888123E-2</v>
      </c>
    </row>
    <row r="122" spans="1:21" x14ac:dyDescent="0.3">
      <c r="A122" s="135" t="s">
        <v>71</v>
      </c>
      <c r="B122" s="135" t="s">
        <v>24</v>
      </c>
      <c r="C122" s="106"/>
      <c r="D122" s="133">
        <f t="shared" ref="D122:U122" si="29">D80/C80-1</f>
        <v>3.3164257838141031E-2</v>
      </c>
      <c r="E122" s="133">
        <f t="shared" si="29"/>
        <v>4.5229288488329411E-2</v>
      </c>
      <c r="F122" s="133">
        <f t="shared" si="29"/>
        <v>5.418685457631911E-2</v>
      </c>
      <c r="G122" s="133">
        <f t="shared" si="29"/>
        <v>5.2588319903717595E-2</v>
      </c>
      <c r="H122" s="133">
        <f t="shared" si="29"/>
        <v>6.7508346414030029E-2</v>
      </c>
      <c r="I122" s="133">
        <f t="shared" si="29"/>
        <v>8.4530380554653561E-2</v>
      </c>
      <c r="J122" s="133">
        <f t="shared" si="29"/>
        <v>0.10799515486870326</v>
      </c>
      <c r="K122" s="133">
        <f t="shared" si="29"/>
        <v>5.6297741040329585E-2</v>
      </c>
      <c r="L122" s="133">
        <f t="shared" si="29"/>
        <v>-5.4224864492967706E-2</v>
      </c>
      <c r="M122" s="133">
        <f t="shared" si="29"/>
        <v>5.0416732728363556E-2</v>
      </c>
      <c r="N122" s="133">
        <f t="shared" si="29"/>
        <v>2.8191419307962651E-2</v>
      </c>
      <c r="O122" s="133">
        <f t="shared" si="29"/>
        <v>1.6571102898000234E-2</v>
      </c>
      <c r="P122" s="133">
        <f t="shared" si="29"/>
        <v>1.4906461212620403E-2</v>
      </c>
      <c r="Q122" s="133">
        <f t="shared" si="29"/>
        <v>2.7503009623821573E-2</v>
      </c>
      <c r="R122" s="133">
        <f t="shared" si="29"/>
        <v>4.1749538069708381E-2</v>
      </c>
      <c r="S122" s="133">
        <f t="shared" si="29"/>
        <v>3.1253624557722404E-2</v>
      </c>
      <c r="T122" s="133">
        <f t="shared" si="29"/>
        <v>3.1883556147536352E-2</v>
      </c>
      <c r="U122" s="133">
        <f t="shared" si="29"/>
        <v>4.1090102590542799E-2</v>
      </c>
    </row>
    <row r="123" spans="1:21" x14ac:dyDescent="0.3">
      <c r="A123" s="135" t="s">
        <v>58</v>
      </c>
      <c r="B123" s="135" t="s">
        <v>25</v>
      </c>
      <c r="C123" s="106"/>
      <c r="D123" s="133">
        <f t="shared" ref="D123:U123" si="30">D81/C81-1</f>
        <v>2.5807920754502112E-2</v>
      </c>
      <c r="E123" s="133">
        <f t="shared" si="30"/>
        <v>1.6803250889493082E-2</v>
      </c>
      <c r="F123" s="133">
        <f t="shared" si="30"/>
        <v>1.9939840869396486E-2</v>
      </c>
      <c r="G123" s="133">
        <f t="shared" si="30"/>
        <v>3.9260571754744733E-2</v>
      </c>
      <c r="H123" s="133">
        <f t="shared" si="30"/>
        <v>2.7799550309805632E-2</v>
      </c>
      <c r="I123" s="133">
        <f t="shared" si="30"/>
        <v>4.0551974438618243E-2</v>
      </c>
      <c r="J123" s="133">
        <f t="shared" si="30"/>
        <v>5.1848008088545949E-2</v>
      </c>
      <c r="K123" s="133">
        <f t="shared" si="30"/>
        <v>7.2066848740992562E-3</v>
      </c>
      <c r="L123" s="133">
        <f t="shared" si="30"/>
        <v>-8.269036558271059E-2</v>
      </c>
      <c r="M123" s="133">
        <f t="shared" si="30"/>
        <v>2.9923375022018694E-2</v>
      </c>
      <c r="N123" s="133">
        <f t="shared" si="30"/>
        <v>2.5708177445216362E-2</v>
      </c>
      <c r="O123" s="133">
        <f t="shared" si="30"/>
        <v>-1.4261893595956421E-2</v>
      </c>
      <c r="P123" s="133">
        <f t="shared" si="30"/>
        <v>-7.5803629482008583E-3</v>
      </c>
      <c r="Q123" s="133">
        <f t="shared" si="30"/>
        <v>-6.3172809059385271E-3</v>
      </c>
      <c r="R123" s="133">
        <f t="shared" si="30"/>
        <v>5.0066201025982249E-3</v>
      </c>
      <c r="S123" s="133">
        <f t="shared" si="30"/>
        <v>2.7719255201694049E-2</v>
      </c>
      <c r="T123" s="133">
        <f t="shared" si="30"/>
        <v>2.6525295302152641E-2</v>
      </c>
      <c r="U123" s="133">
        <f t="shared" si="30"/>
        <v>2.3291792006875811E-2</v>
      </c>
    </row>
    <row r="124" spans="1:21" x14ac:dyDescent="0.3">
      <c r="A124" s="135" t="s">
        <v>59</v>
      </c>
      <c r="B124" s="135" t="s">
        <v>26</v>
      </c>
      <c r="C124" s="106"/>
      <c r="D124" s="133">
        <f t="shared" ref="D124:U124" si="31">D82/C82-1</f>
        <v>1.5734424799141333E-2</v>
      </c>
      <c r="E124" s="133">
        <f t="shared" si="31"/>
        <v>2.0753013253920427E-2</v>
      </c>
      <c r="F124" s="133">
        <f t="shared" si="31"/>
        <v>2.3597928736261098E-2</v>
      </c>
      <c r="G124" s="133">
        <f t="shared" si="31"/>
        <v>4.3107836637971353E-2</v>
      </c>
      <c r="H124" s="133">
        <f t="shared" si="31"/>
        <v>2.8166558988738544E-2</v>
      </c>
      <c r="I124" s="133">
        <f t="shared" si="31"/>
        <v>4.699558707223872E-2</v>
      </c>
      <c r="J124" s="133">
        <f t="shared" si="31"/>
        <v>3.4081235184685754E-2</v>
      </c>
      <c r="K124" s="133">
        <f t="shared" si="31"/>
        <v>-5.5707067046448788E-3</v>
      </c>
      <c r="L124" s="133">
        <f t="shared" si="31"/>
        <v>-5.1958983485805299E-2</v>
      </c>
      <c r="M124" s="133">
        <f t="shared" si="31"/>
        <v>5.9919842956223546E-2</v>
      </c>
      <c r="N124" s="133">
        <f t="shared" si="31"/>
        <v>2.6792108438332685E-2</v>
      </c>
      <c r="O124" s="133">
        <f t="shared" si="31"/>
        <v>-2.9851548840692521E-3</v>
      </c>
      <c r="P124" s="133">
        <f t="shared" si="31"/>
        <v>1.2383514591608469E-2</v>
      </c>
      <c r="Q124" s="133">
        <f t="shared" si="31"/>
        <v>2.6019197302475039E-2</v>
      </c>
      <c r="R124" s="133">
        <f t="shared" si="31"/>
        <v>4.4565648143269687E-2</v>
      </c>
      <c r="S124" s="133">
        <f t="shared" si="31"/>
        <v>2.6839550898655862E-2</v>
      </c>
      <c r="T124" s="133">
        <f t="shared" si="31"/>
        <v>2.1047096366352935E-2</v>
      </c>
      <c r="U124" s="133">
        <f t="shared" si="31"/>
        <v>2.3416728950763854E-2</v>
      </c>
    </row>
    <row r="125" spans="1:21" x14ac:dyDescent="0.3">
      <c r="A125" s="135" t="s">
        <v>60</v>
      </c>
      <c r="B125" s="135" t="s">
        <v>27</v>
      </c>
      <c r="C125" s="106"/>
      <c r="D125" s="133">
        <f t="shared" ref="D125:U125" si="32">D83/C83-1</f>
        <v>2.8406920404339564E-2</v>
      </c>
      <c r="E125" s="133">
        <f t="shared" si="32"/>
        <v>2.4997266341250768E-2</v>
      </c>
      <c r="F125" s="133">
        <f t="shared" si="32"/>
        <v>3.3394581371723353E-2</v>
      </c>
      <c r="G125" s="133">
        <f t="shared" si="32"/>
        <v>2.3477913800195704E-2</v>
      </c>
      <c r="H125" s="133">
        <f t="shared" si="32"/>
        <v>3.148725729380808E-2</v>
      </c>
      <c r="I125" s="133">
        <f t="shared" si="32"/>
        <v>2.5480789568212536E-2</v>
      </c>
      <c r="J125" s="133">
        <f t="shared" si="32"/>
        <v>2.5455011695429519E-2</v>
      </c>
      <c r="K125" s="133">
        <f t="shared" si="32"/>
        <v>-3.4586136972116766E-3</v>
      </c>
      <c r="L125" s="133">
        <f t="shared" si="32"/>
        <v>-4.2466050237611852E-2</v>
      </c>
      <c r="M125" s="133">
        <f t="shared" si="32"/>
        <v>1.7112079730690066E-2</v>
      </c>
      <c r="N125" s="133">
        <f t="shared" si="32"/>
        <v>1.6447697983711151E-2</v>
      </c>
      <c r="O125" s="133">
        <f t="shared" si="32"/>
        <v>1.4470575031883648E-2</v>
      </c>
      <c r="P125" s="133">
        <f t="shared" si="32"/>
        <v>2.0463584818004588E-2</v>
      </c>
      <c r="Q125" s="133">
        <f t="shared" si="32"/>
        <v>2.9475571359095953E-2</v>
      </c>
      <c r="R125" s="133">
        <f t="shared" si="32"/>
        <v>2.3491210961613884E-2</v>
      </c>
      <c r="S125" s="133">
        <f t="shared" si="32"/>
        <v>1.789235964470004E-2</v>
      </c>
      <c r="T125" s="133">
        <f t="shared" si="32"/>
        <v>1.8229293356077036E-2</v>
      </c>
      <c r="U125" s="133">
        <f t="shared" si="32"/>
        <v>1.4059833955290868E-2</v>
      </c>
    </row>
    <row r="126" spans="1:21" x14ac:dyDescent="0.3">
      <c r="A126" s="135" t="s">
        <v>77</v>
      </c>
      <c r="B126" s="135" t="s">
        <v>86</v>
      </c>
      <c r="C126" s="106"/>
      <c r="D126" s="133">
        <f t="shared" ref="D126:U126" si="33">D84/C84-1</f>
        <v>2.085324989579318E-2</v>
      </c>
      <c r="E126" s="133">
        <f t="shared" si="33"/>
        <v>1.437718429337953E-2</v>
      </c>
      <c r="F126" s="133">
        <f t="shared" si="33"/>
        <v>9.1984803722884312E-3</v>
      </c>
      <c r="G126" s="133">
        <f t="shared" si="33"/>
        <v>3.9590355762400442E-2</v>
      </c>
      <c r="H126" s="133">
        <f t="shared" si="33"/>
        <v>2.6247115856692815E-2</v>
      </c>
      <c r="I126" s="133">
        <f t="shared" si="33"/>
        <v>2.3950934813126379E-2</v>
      </c>
      <c r="J126" s="133">
        <f t="shared" si="33"/>
        <v>2.9850453747128025E-2</v>
      </c>
      <c r="K126" s="133">
        <f t="shared" si="33"/>
        <v>4.8074414355900874E-3</v>
      </c>
      <c r="L126" s="133">
        <f t="shared" si="33"/>
        <v>-1.6909890491237589E-2</v>
      </c>
      <c r="M126" s="133">
        <f t="shared" si="33"/>
        <v>6.9166573705019552E-3</v>
      </c>
      <c r="N126" s="133">
        <f t="shared" si="33"/>
        <v>9.7193830945996318E-3</v>
      </c>
      <c r="O126" s="133">
        <f t="shared" si="33"/>
        <v>2.721637738250271E-2</v>
      </c>
      <c r="P126" s="133">
        <f t="shared" si="33"/>
        <v>1.0443689439112447E-2</v>
      </c>
      <c r="Q126" s="133">
        <f t="shared" si="33"/>
        <v>1.9751313132383874E-2</v>
      </c>
      <c r="R126" s="133">
        <f t="shared" si="33"/>
        <v>1.9700533184336289E-2</v>
      </c>
      <c r="S126" s="133">
        <f t="shared" si="33"/>
        <v>1.1873541824005907E-2</v>
      </c>
      <c r="T126" s="133">
        <f t="shared" si="33"/>
        <v>1.9804321538203773E-2</v>
      </c>
      <c r="U126" s="133">
        <f t="shared" si="33"/>
        <v>1.39868026974177E-2</v>
      </c>
    </row>
    <row r="127" spans="1:21" x14ac:dyDescent="0.3">
      <c r="A127" s="135" t="s">
        <v>78</v>
      </c>
      <c r="B127" s="135" t="s">
        <v>87</v>
      </c>
      <c r="C127" s="106"/>
      <c r="D127" s="133">
        <f t="shared" ref="D127:U127" si="34">D85/C85-1</f>
        <v>1.3124041289680477E-2</v>
      </c>
      <c r="E127" s="133">
        <f t="shared" si="34"/>
        <v>1.6261592820869808E-3</v>
      </c>
      <c r="F127" s="133">
        <f t="shared" si="34"/>
        <v>3.9570602736871408E-4</v>
      </c>
      <c r="G127" s="133">
        <f t="shared" si="34"/>
        <v>2.7762329877583092E-2</v>
      </c>
      <c r="H127" s="133">
        <f t="shared" si="34"/>
        <v>3.1152433006710334E-2</v>
      </c>
      <c r="I127" s="133">
        <f t="shared" si="34"/>
        <v>3.9886412563810758E-2</v>
      </c>
      <c r="J127" s="133">
        <f t="shared" si="34"/>
        <v>4.1118844030187285E-2</v>
      </c>
      <c r="K127" s="133">
        <f t="shared" si="34"/>
        <v>2.1546849983765881E-2</v>
      </c>
      <c r="L127" s="133">
        <f t="shared" si="34"/>
        <v>-2.2221019674892095E-2</v>
      </c>
      <c r="M127" s="133">
        <f t="shared" si="34"/>
        <v>3.0027044048803075E-2</v>
      </c>
      <c r="N127" s="133">
        <f t="shared" si="34"/>
        <v>1.6928002880165938E-2</v>
      </c>
      <c r="O127" s="133">
        <f t="shared" si="34"/>
        <v>1.0060363070178546E-2</v>
      </c>
      <c r="P127" s="133">
        <f t="shared" si="34"/>
        <v>1.8520300619116581E-2</v>
      </c>
      <c r="Q127" s="133">
        <f t="shared" si="34"/>
        <v>2.449226459126419E-2</v>
      </c>
      <c r="R127" s="133">
        <f t="shared" si="34"/>
        <v>1.3333671772873146E-2</v>
      </c>
      <c r="S127" s="133">
        <f t="shared" si="34"/>
        <v>1.6012137061288234E-2</v>
      </c>
      <c r="T127" s="133">
        <f t="shared" si="34"/>
        <v>1.6166994430615311E-2</v>
      </c>
      <c r="U127" s="133">
        <f t="shared" si="34"/>
        <v>2.5404295256746146E-2</v>
      </c>
    </row>
    <row r="128" spans="1:21" x14ac:dyDescent="0.3">
      <c r="A128" s="135" t="s">
        <v>79</v>
      </c>
      <c r="B128" s="135" t="s">
        <v>183</v>
      </c>
      <c r="C128" s="106"/>
      <c r="D128" s="133">
        <f t="shared" ref="D128:U128" si="35">D86/C86-1</f>
        <v>-3.0681903899826501E-2</v>
      </c>
      <c r="E128" s="133">
        <f t="shared" si="35"/>
        <v>1.4941343553627195E-2</v>
      </c>
      <c r="F128" s="133">
        <f t="shared" si="35"/>
        <v>2.2216258697694169E-2</v>
      </c>
      <c r="G128" s="133">
        <f t="shared" si="35"/>
        <v>4.6748424842484315E-2</v>
      </c>
      <c r="H128" s="133">
        <f t="shared" si="35"/>
        <v>4.724028591390339E-2</v>
      </c>
      <c r="I128" s="133">
        <f t="shared" si="35"/>
        <v>5.1370214512983736E-2</v>
      </c>
      <c r="J128" s="133">
        <f t="shared" si="35"/>
        <v>6.474024177933968E-2</v>
      </c>
      <c r="K128" s="133">
        <f t="shared" si="35"/>
        <v>5.4706601466992577E-2</v>
      </c>
      <c r="L128" s="133">
        <f t="shared" si="35"/>
        <v>-3.5786728484497043E-3</v>
      </c>
      <c r="M128" s="133">
        <f t="shared" si="35"/>
        <v>3.3588763032003754E-2</v>
      </c>
      <c r="N128" s="133">
        <f t="shared" si="35"/>
        <v>2.3395185909429905E-2</v>
      </c>
      <c r="O128" s="133">
        <f t="shared" si="35"/>
        <v>-4.5638248151101957E-3</v>
      </c>
      <c r="P128" s="133">
        <f t="shared" si="35"/>
        <v>2.924848786146339E-2</v>
      </c>
      <c r="Q128" s="133">
        <f t="shared" si="35"/>
        <v>3.6306552890033927E-2</v>
      </c>
      <c r="R128" s="133">
        <f t="shared" si="35"/>
        <v>3.8556151117325799E-2</v>
      </c>
      <c r="S128" s="133">
        <f t="shared" si="35"/>
        <v>2.8473122569063536E-2</v>
      </c>
      <c r="T128" s="133">
        <f t="shared" si="35"/>
        <v>2.4121212121210878E-3</v>
      </c>
      <c r="U128" s="133">
        <f t="shared" si="35"/>
        <v>2.6650866394998696E-2</v>
      </c>
    </row>
    <row r="129" spans="1:21" x14ac:dyDescent="0.3">
      <c r="A129" s="135" t="s">
        <v>97</v>
      </c>
      <c r="B129" s="135" t="s">
        <v>96</v>
      </c>
      <c r="C129" s="106"/>
      <c r="D129" s="133">
        <f t="shared" ref="D129:U129" si="36">D87/C87-1</f>
        <v>8.2930187200030536E-2</v>
      </c>
      <c r="E129" s="133">
        <f t="shared" si="36"/>
        <v>4.5361443655754563E-2</v>
      </c>
      <c r="F129" s="133">
        <f t="shared" si="36"/>
        <v>5.5284360589834991E-2</v>
      </c>
      <c r="G129" s="133">
        <f t="shared" si="36"/>
        <v>5.515718035725703E-2</v>
      </c>
      <c r="H129" s="133">
        <f t="shared" si="36"/>
        <v>5.5262279663845115E-2</v>
      </c>
      <c r="I129" s="133">
        <f t="shared" si="36"/>
        <v>5.9023934449795146E-2</v>
      </c>
      <c r="J129" s="133">
        <f t="shared" si="36"/>
        <v>5.9833584449783483E-2</v>
      </c>
      <c r="K129" s="133">
        <f t="shared" si="36"/>
        <v>7.5000960565581032E-2</v>
      </c>
      <c r="L129" s="133">
        <f t="shared" si="36"/>
        <v>3.3537856674807909E-2</v>
      </c>
      <c r="M129" s="133">
        <f t="shared" si="36"/>
        <v>3.7072046109510204E-2</v>
      </c>
      <c r="N129" s="133">
        <f t="shared" si="36"/>
        <v>2.5454060422826386E-2</v>
      </c>
      <c r="O129" s="133">
        <f t="shared" si="36"/>
        <v>1.4177939646201843E-2</v>
      </c>
      <c r="P129" s="133">
        <f t="shared" si="36"/>
        <v>1.001453550510889E-2</v>
      </c>
      <c r="Q129" s="133">
        <f t="shared" si="36"/>
        <v>1.7745843959322993E-2</v>
      </c>
      <c r="R129" s="133">
        <f t="shared" si="36"/>
        <v>2.2188026367776503E-2</v>
      </c>
      <c r="S129" s="133">
        <f t="shared" si="36"/>
        <v>3.3525917487183587E-2</v>
      </c>
      <c r="T129" s="133">
        <f t="shared" si="36"/>
        <v>3.8353279269348839E-2</v>
      </c>
      <c r="U129" s="133" t="e">
        <f t="shared" si="36"/>
        <v>#VALUE!</v>
      </c>
    </row>
    <row r="130" spans="1:21" x14ac:dyDescent="0.3">
      <c r="A130" s="135" t="s">
        <v>80</v>
      </c>
      <c r="B130" s="135" t="s">
        <v>88</v>
      </c>
      <c r="C130" s="106"/>
      <c r="D130" s="133">
        <f t="shared" ref="D130:U130" si="37">D88/C88-1</f>
        <v>4.9926981595219022E-2</v>
      </c>
      <c r="E130" s="133">
        <f t="shared" si="37"/>
        <v>7.115905358014829E-2</v>
      </c>
      <c r="F130" s="133">
        <f t="shared" si="37"/>
        <v>4.4154349127411674E-2</v>
      </c>
      <c r="G130" s="133">
        <f t="shared" si="37"/>
        <v>9.0466089548816075E-2</v>
      </c>
      <c r="H130" s="133">
        <f t="shared" si="37"/>
        <v>0.10153959389015377</v>
      </c>
      <c r="I130" s="133">
        <f t="shared" si="37"/>
        <v>5.1079186874268157E-2</v>
      </c>
      <c r="J130" s="133">
        <f t="shared" si="37"/>
        <v>6.4395341851383403E-2</v>
      </c>
      <c r="K130" s="133">
        <f t="shared" si="37"/>
        <v>5.6554983099793343E-2</v>
      </c>
      <c r="L130" s="133">
        <f t="shared" si="37"/>
        <v>-2.7316718639351034E-2</v>
      </c>
      <c r="M130" s="133">
        <f t="shared" si="37"/>
        <v>7.309152566186139E-3</v>
      </c>
      <c r="N130" s="133">
        <f t="shared" si="37"/>
        <v>2.0364042122881676E-2</v>
      </c>
      <c r="O130" s="133">
        <f t="shared" si="37"/>
        <v>-6.8161624446225755E-3</v>
      </c>
      <c r="P130" s="133">
        <f t="shared" si="37"/>
        <v>2.8928204999874918E-2</v>
      </c>
      <c r="Q130" s="133">
        <f t="shared" si="37"/>
        <v>-1.5896709390276431E-2</v>
      </c>
      <c r="R130" s="133">
        <f t="shared" si="37"/>
        <v>1.7762977013163095E-2</v>
      </c>
      <c r="S130" s="133">
        <f t="shared" si="37"/>
        <v>3.3403448704990346E-2</v>
      </c>
      <c r="T130" s="133">
        <f t="shared" si="37"/>
        <v>2.0492742214990312E-2</v>
      </c>
      <c r="U130" s="133">
        <f t="shared" si="37"/>
        <v>4.3020501440540482E-2</v>
      </c>
    </row>
    <row r="131" spans="1:21" x14ac:dyDescent="0.3">
      <c r="A131" s="135" t="s">
        <v>81</v>
      </c>
      <c r="B131" s="135" t="s">
        <v>89</v>
      </c>
      <c r="C131" s="106"/>
      <c r="D131" s="133">
        <f t="shared" ref="D131:U131" si="38">D89/C89-1</f>
        <v>-5.9623167139346234E-2</v>
      </c>
      <c r="E131" s="133">
        <f t="shared" si="38"/>
        <v>6.4302746902138441E-2</v>
      </c>
      <c r="F131" s="133">
        <f t="shared" si="38"/>
        <v>5.6082477168877043E-2</v>
      </c>
      <c r="G131" s="133">
        <f t="shared" si="38"/>
        <v>9.6443462301163629E-2</v>
      </c>
      <c r="H131" s="133">
        <f t="shared" si="38"/>
        <v>9.0098503566144128E-2</v>
      </c>
      <c r="I131" s="133">
        <f t="shared" si="38"/>
        <v>7.1096852386266063E-2</v>
      </c>
      <c r="J131" s="133">
        <f t="shared" si="38"/>
        <v>5.0304642755978124E-2</v>
      </c>
      <c r="K131" s="133">
        <f t="shared" si="38"/>
        <v>8.4525845285368106E-3</v>
      </c>
      <c r="L131" s="133">
        <f t="shared" si="38"/>
        <v>-4.7044737473301068E-2</v>
      </c>
      <c r="M131" s="133">
        <f t="shared" si="38"/>
        <v>8.4873800362643026E-2</v>
      </c>
      <c r="N131" s="133">
        <f t="shared" si="38"/>
        <v>0.11113486228963421</v>
      </c>
      <c r="O131" s="133">
        <f t="shared" si="38"/>
        <v>4.7899475182459295E-2</v>
      </c>
      <c r="P131" s="133">
        <f t="shared" si="38"/>
        <v>8.491299955138043E-2</v>
      </c>
      <c r="Q131" s="133">
        <f t="shared" si="38"/>
        <v>5.1666919176505344E-2</v>
      </c>
      <c r="R131" s="133">
        <f t="shared" si="38"/>
        <v>6.0858947526611695E-2</v>
      </c>
      <c r="S131" s="133">
        <f t="shared" si="38"/>
        <v>3.1838304516740301E-2</v>
      </c>
      <c r="T131" s="133">
        <f t="shared" si="38"/>
        <v>7.441197471186789E-2</v>
      </c>
      <c r="U131" s="133" t="e">
        <f t="shared" si="38"/>
        <v>#VALUE!</v>
      </c>
    </row>
    <row r="132" spans="1:21" x14ac:dyDescent="0.3">
      <c r="A132" s="135" t="s">
        <v>95</v>
      </c>
      <c r="B132" s="135" t="s">
        <v>94</v>
      </c>
      <c r="C132" s="106"/>
      <c r="D132" s="133" t="e">
        <f t="shared" ref="D132:U132" si="39">D90/C90-1</f>
        <v>#VALUE!</v>
      </c>
      <c r="E132" s="133" t="e">
        <f t="shared" si="39"/>
        <v>#VALUE!</v>
      </c>
      <c r="F132" s="133" t="e">
        <f t="shared" si="39"/>
        <v>#VALUE!</v>
      </c>
      <c r="G132" s="133" t="e">
        <f t="shared" si="39"/>
        <v>#VALUE!</v>
      </c>
      <c r="H132" s="133" t="e">
        <f t="shared" si="39"/>
        <v>#VALUE!</v>
      </c>
      <c r="I132" s="133">
        <f t="shared" si="39"/>
        <v>5.4141851651326567E-2</v>
      </c>
      <c r="J132" s="133">
        <f t="shared" si="39"/>
        <v>5.8543198026387744E-2</v>
      </c>
      <c r="K132" s="133">
        <f t="shared" si="39"/>
        <v>5.4311167674196525E-2</v>
      </c>
      <c r="L132" s="133">
        <f t="shared" si="39"/>
        <v>-3.0026858194767136E-2</v>
      </c>
      <c r="M132" s="133">
        <f t="shared" si="39"/>
        <v>8.7191213987929395E-3</v>
      </c>
      <c r="N132" s="133">
        <f t="shared" si="39"/>
        <v>9.5921782109507081E-3</v>
      </c>
      <c r="O132" s="133">
        <f t="shared" si="39"/>
        <v>-8.2179435283693536E-3</v>
      </c>
      <c r="P132" s="133">
        <f t="shared" si="39"/>
        <v>2.3495075352117922E-2</v>
      </c>
      <c r="Q132" s="133">
        <f t="shared" si="39"/>
        <v>1.1489150389743408E-2</v>
      </c>
      <c r="R132" s="133">
        <f t="shared" si="39"/>
        <v>3.0773236136422799E-2</v>
      </c>
      <c r="S132" s="133">
        <f t="shared" si="39"/>
        <v>3.1442138382934415E-2</v>
      </c>
      <c r="T132" s="133" t="e">
        <f t="shared" si="39"/>
        <v>#VALUE!</v>
      </c>
      <c r="U132" s="133" t="e">
        <f t="shared" si="39"/>
        <v>#VALUE!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9CCFF"/>
  </sheetPr>
  <dimension ref="A1:U91"/>
  <sheetViews>
    <sheetView zoomScale="80" zoomScaleNormal="80" workbookViewId="0">
      <selection activeCell="B48" sqref="B48"/>
    </sheetView>
  </sheetViews>
  <sheetFormatPr defaultColWidth="9.1796875" defaultRowHeight="14" x14ac:dyDescent="0.3"/>
  <cols>
    <col min="1" max="1" width="9.1796875" style="102"/>
    <col min="2" max="2" width="45" style="102" customWidth="1"/>
    <col min="3" max="21" width="13" style="102" customWidth="1"/>
    <col min="22" max="16384" width="9.1796875" style="102"/>
  </cols>
  <sheetData>
    <row r="1" spans="1:21" x14ac:dyDescent="0.3">
      <c r="A1" s="105" t="s">
        <v>162</v>
      </c>
    </row>
    <row r="3" spans="1:21" x14ac:dyDescent="0.3">
      <c r="A3" s="105" t="s">
        <v>132</v>
      </c>
      <c r="B3" s="178">
        <v>43552.844548611116</v>
      </c>
    </row>
    <row r="4" spans="1:21" x14ac:dyDescent="0.3">
      <c r="A4" s="105" t="s">
        <v>131</v>
      </c>
      <c r="B4" s="178">
        <v>43553.603170578703</v>
      </c>
    </row>
    <row r="5" spans="1:21" x14ac:dyDescent="0.3">
      <c r="A5" s="105" t="s">
        <v>130</v>
      </c>
      <c r="B5" s="105" t="s">
        <v>129</v>
      </c>
    </row>
    <row r="7" spans="1:21" x14ac:dyDescent="0.3">
      <c r="A7" s="105" t="s">
        <v>160</v>
      </c>
      <c r="B7" s="105" t="s">
        <v>161</v>
      </c>
    </row>
    <row r="9" spans="1:21" x14ac:dyDescent="0.3">
      <c r="A9" s="107" t="s">
        <v>120</v>
      </c>
      <c r="B9" s="107" t="s">
        <v>119</v>
      </c>
      <c r="C9" s="107" t="s">
        <v>118</v>
      </c>
      <c r="D9" s="107" t="s">
        <v>117</v>
      </c>
      <c r="E9" s="107" t="s">
        <v>116</v>
      </c>
      <c r="F9" s="107" t="s">
        <v>115</v>
      </c>
      <c r="G9" s="107" t="s">
        <v>114</v>
      </c>
      <c r="H9" s="107" t="s">
        <v>113</v>
      </c>
      <c r="I9" s="107" t="s">
        <v>112</v>
      </c>
      <c r="J9" s="107" t="s">
        <v>111</v>
      </c>
      <c r="K9" s="107" t="s">
        <v>110</v>
      </c>
      <c r="L9" s="107" t="s">
        <v>109</v>
      </c>
      <c r="M9" s="107" t="s">
        <v>108</v>
      </c>
      <c r="N9" s="107" t="s">
        <v>107</v>
      </c>
      <c r="O9" s="107" t="s">
        <v>106</v>
      </c>
      <c r="P9" s="107" t="s">
        <v>105</v>
      </c>
      <c r="Q9" s="107" t="s">
        <v>104</v>
      </c>
      <c r="R9" s="107" t="s">
        <v>103</v>
      </c>
      <c r="S9" s="107" t="s">
        <v>102</v>
      </c>
      <c r="T9" s="107" t="s">
        <v>101</v>
      </c>
      <c r="U9" s="115">
        <v>2018</v>
      </c>
    </row>
    <row r="10" spans="1:21" x14ac:dyDescent="0.3">
      <c r="A10" s="107" t="s">
        <v>67</v>
      </c>
      <c r="B10" s="107" t="s">
        <v>99</v>
      </c>
      <c r="C10" s="106">
        <v>487259080</v>
      </c>
      <c r="D10" s="106">
        <v>488240527</v>
      </c>
      <c r="E10" s="106">
        <v>488962706</v>
      </c>
      <c r="F10" s="106">
        <v>490691578</v>
      </c>
      <c r="G10" s="106">
        <v>492555798</v>
      </c>
      <c r="H10" s="106">
        <v>494598322</v>
      </c>
      <c r="I10" s="106">
        <v>496436597</v>
      </c>
      <c r="J10" s="106">
        <v>498300775</v>
      </c>
      <c r="K10" s="106">
        <v>500297033</v>
      </c>
      <c r="L10" s="106">
        <v>502090235</v>
      </c>
      <c r="M10" s="106">
        <v>503170618</v>
      </c>
      <c r="N10" s="106">
        <v>502964837</v>
      </c>
      <c r="O10" s="106">
        <v>504047964</v>
      </c>
      <c r="P10" s="106">
        <v>505163008</v>
      </c>
      <c r="Q10" s="106">
        <v>507011330</v>
      </c>
      <c r="R10" s="106">
        <v>508540103</v>
      </c>
      <c r="S10" s="106">
        <v>510277177</v>
      </c>
      <c r="T10" s="106">
        <v>511373278</v>
      </c>
      <c r="U10" s="106">
        <v>512379225</v>
      </c>
    </row>
    <row r="11" spans="1:21" x14ac:dyDescent="0.3">
      <c r="A11" s="107" t="s">
        <v>35</v>
      </c>
      <c r="B11" s="107" t="s">
        <v>2</v>
      </c>
      <c r="C11" s="106">
        <v>10239085</v>
      </c>
      <c r="D11" s="106">
        <v>10263414</v>
      </c>
      <c r="E11" s="106">
        <v>10309725</v>
      </c>
      <c r="F11" s="106">
        <v>10355844</v>
      </c>
      <c r="G11" s="106">
        <v>10396421</v>
      </c>
      <c r="H11" s="106">
        <v>10445852</v>
      </c>
      <c r="I11" s="106">
        <v>10511382</v>
      </c>
      <c r="J11" s="106">
        <v>10584534</v>
      </c>
      <c r="K11" s="106">
        <v>10666866</v>
      </c>
      <c r="L11" s="106">
        <v>10753080</v>
      </c>
      <c r="M11" s="106">
        <v>10839905</v>
      </c>
      <c r="N11" s="106">
        <v>11000638</v>
      </c>
      <c r="O11" s="106">
        <v>11075889</v>
      </c>
      <c r="P11" s="106">
        <v>11137974</v>
      </c>
      <c r="Q11" s="106">
        <v>11180840</v>
      </c>
      <c r="R11" s="106">
        <v>11237274</v>
      </c>
      <c r="S11" s="106">
        <v>11311117</v>
      </c>
      <c r="T11" s="106">
        <v>11351727</v>
      </c>
      <c r="U11" s="106">
        <v>11398589</v>
      </c>
    </row>
    <row r="12" spans="1:21" x14ac:dyDescent="0.3">
      <c r="A12" s="107" t="s">
        <v>36</v>
      </c>
      <c r="B12" s="107" t="s">
        <v>3</v>
      </c>
      <c r="C12" s="106">
        <v>8190876</v>
      </c>
      <c r="D12" s="106">
        <v>8149468</v>
      </c>
      <c r="E12" s="106">
        <v>7868815</v>
      </c>
      <c r="F12" s="106">
        <v>7805506</v>
      </c>
      <c r="G12" s="106">
        <v>7745147</v>
      </c>
      <c r="H12" s="106">
        <v>7688573</v>
      </c>
      <c r="I12" s="106">
        <v>7629371</v>
      </c>
      <c r="J12" s="106">
        <v>7572673</v>
      </c>
      <c r="K12" s="106">
        <v>7518002</v>
      </c>
      <c r="L12" s="106">
        <v>7467119</v>
      </c>
      <c r="M12" s="106">
        <v>7421766</v>
      </c>
      <c r="N12" s="106">
        <v>7369431</v>
      </c>
      <c r="O12" s="106">
        <v>7327224</v>
      </c>
      <c r="P12" s="106">
        <v>7284552</v>
      </c>
      <c r="Q12" s="106">
        <v>7245677</v>
      </c>
      <c r="R12" s="106">
        <v>7202198</v>
      </c>
      <c r="S12" s="106">
        <v>7153784</v>
      </c>
      <c r="T12" s="106">
        <v>7101859</v>
      </c>
      <c r="U12" s="106">
        <v>7050034</v>
      </c>
    </row>
    <row r="13" spans="1:21" x14ac:dyDescent="0.3">
      <c r="A13" s="107" t="s">
        <v>37</v>
      </c>
      <c r="B13" s="107" t="s">
        <v>182</v>
      </c>
      <c r="C13" s="106">
        <v>10278098</v>
      </c>
      <c r="D13" s="106">
        <v>10232027</v>
      </c>
      <c r="E13" s="106">
        <v>10201182</v>
      </c>
      <c r="F13" s="106">
        <v>10192649</v>
      </c>
      <c r="G13" s="106">
        <v>10195347</v>
      </c>
      <c r="H13" s="106">
        <v>10198855</v>
      </c>
      <c r="I13" s="106">
        <v>10223577</v>
      </c>
      <c r="J13" s="106">
        <v>10254233</v>
      </c>
      <c r="K13" s="106">
        <v>10343422</v>
      </c>
      <c r="L13" s="106">
        <v>10425783</v>
      </c>
      <c r="M13" s="106">
        <v>10462088</v>
      </c>
      <c r="N13" s="106">
        <v>10486731</v>
      </c>
      <c r="O13" s="106">
        <v>10505445</v>
      </c>
      <c r="P13" s="106">
        <v>10516125</v>
      </c>
      <c r="Q13" s="106">
        <v>10512419</v>
      </c>
      <c r="R13" s="106">
        <v>10538275</v>
      </c>
      <c r="S13" s="106">
        <v>10553843</v>
      </c>
      <c r="T13" s="106">
        <v>10578820</v>
      </c>
      <c r="U13" s="106">
        <v>10610055</v>
      </c>
    </row>
    <row r="14" spans="1:21" x14ac:dyDescent="0.3">
      <c r="A14" s="107" t="s">
        <v>38</v>
      </c>
      <c r="B14" s="107" t="s">
        <v>4</v>
      </c>
      <c r="C14" s="106">
        <v>5330020</v>
      </c>
      <c r="D14" s="106">
        <v>5349212</v>
      </c>
      <c r="E14" s="106">
        <v>5368354</v>
      </c>
      <c r="F14" s="106">
        <v>5383507</v>
      </c>
      <c r="G14" s="106">
        <v>5397640</v>
      </c>
      <c r="H14" s="106">
        <v>5411405</v>
      </c>
      <c r="I14" s="106">
        <v>5427459</v>
      </c>
      <c r="J14" s="106">
        <v>5447084</v>
      </c>
      <c r="K14" s="106">
        <v>5475791</v>
      </c>
      <c r="L14" s="106">
        <v>5511451</v>
      </c>
      <c r="M14" s="106">
        <v>5534738</v>
      </c>
      <c r="N14" s="106">
        <v>5560628</v>
      </c>
      <c r="O14" s="106">
        <v>5580516</v>
      </c>
      <c r="P14" s="106">
        <v>5602628</v>
      </c>
      <c r="Q14" s="106">
        <v>5627235</v>
      </c>
      <c r="R14" s="106">
        <v>5659715</v>
      </c>
      <c r="S14" s="106">
        <v>5707251</v>
      </c>
      <c r="T14" s="106">
        <v>5748769</v>
      </c>
      <c r="U14" s="106">
        <v>5781190</v>
      </c>
    </row>
    <row r="15" spans="1:21" x14ac:dyDescent="0.3">
      <c r="A15" s="107" t="s">
        <v>158</v>
      </c>
      <c r="B15" s="107" t="s">
        <v>157</v>
      </c>
      <c r="C15" s="106">
        <v>82163475</v>
      </c>
      <c r="D15" s="106">
        <v>82259540</v>
      </c>
      <c r="E15" s="106">
        <v>82440309</v>
      </c>
      <c r="F15" s="106">
        <v>82536680</v>
      </c>
      <c r="G15" s="106">
        <v>82531671</v>
      </c>
      <c r="H15" s="106">
        <v>82500849</v>
      </c>
      <c r="I15" s="106">
        <v>82437995</v>
      </c>
      <c r="J15" s="106">
        <v>82314906</v>
      </c>
      <c r="K15" s="106">
        <v>82217837</v>
      </c>
      <c r="L15" s="106">
        <v>82002356</v>
      </c>
      <c r="M15" s="106">
        <v>81802257</v>
      </c>
      <c r="N15" s="106">
        <v>80222065</v>
      </c>
      <c r="O15" s="106">
        <v>80327900</v>
      </c>
      <c r="P15" s="106">
        <v>80523746</v>
      </c>
      <c r="Q15" s="106">
        <v>80767463</v>
      </c>
      <c r="R15" s="106">
        <v>81197537</v>
      </c>
      <c r="S15" s="106">
        <v>82175684</v>
      </c>
      <c r="T15" s="106">
        <v>82521653</v>
      </c>
      <c r="U15" s="106">
        <v>82792351</v>
      </c>
    </row>
    <row r="16" spans="1:21" x14ac:dyDescent="0.3">
      <c r="A16" s="107" t="s">
        <v>40</v>
      </c>
      <c r="B16" s="107" t="s">
        <v>6</v>
      </c>
      <c r="C16" s="106">
        <v>1401250</v>
      </c>
      <c r="D16" s="106">
        <v>1392720</v>
      </c>
      <c r="E16" s="106">
        <v>1383510</v>
      </c>
      <c r="F16" s="106">
        <v>1375190</v>
      </c>
      <c r="G16" s="106">
        <v>1366250</v>
      </c>
      <c r="H16" s="106">
        <v>1358850</v>
      </c>
      <c r="I16" s="106">
        <v>1350700</v>
      </c>
      <c r="J16" s="106">
        <v>1342920</v>
      </c>
      <c r="K16" s="106">
        <v>1338440</v>
      </c>
      <c r="L16" s="106">
        <v>1335740</v>
      </c>
      <c r="M16" s="106">
        <v>1333290</v>
      </c>
      <c r="N16" s="106">
        <v>1329660</v>
      </c>
      <c r="O16" s="106">
        <v>1325217</v>
      </c>
      <c r="P16" s="106">
        <v>1320174</v>
      </c>
      <c r="Q16" s="106">
        <v>1315819</v>
      </c>
      <c r="R16" s="106">
        <v>1314870</v>
      </c>
      <c r="S16" s="106">
        <v>1315944</v>
      </c>
      <c r="T16" s="106">
        <v>1315635</v>
      </c>
      <c r="U16" s="106">
        <v>1319133</v>
      </c>
    </row>
    <row r="17" spans="1:21" x14ac:dyDescent="0.3">
      <c r="A17" s="107" t="s">
        <v>41</v>
      </c>
      <c r="B17" s="107" t="s">
        <v>7</v>
      </c>
      <c r="C17" s="106">
        <v>3777565</v>
      </c>
      <c r="D17" s="106">
        <v>3832783</v>
      </c>
      <c r="E17" s="106">
        <v>3899702</v>
      </c>
      <c r="F17" s="106">
        <v>3964191</v>
      </c>
      <c r="G17" s="106">
        <v>4028851</v>
      </c>
      <c r="H17" s="106">
        <v>4111672</v>
      </c>
      <c r="I17" s="106">
        <v>4208156</v>
      </c>
      <c r="J17" s="106">
        <v>4340118</v>
      </c>
      <c r="K17" s="106">
        <v>4457765</v>
      </c>
      <c r="L17" s="106">
        <v>4521322</v>
      </c>
      <c r="M17" s="106">
        <v>4549428</v>
      </c>
      <c r="N17" s="106">
        <v>4570881</v>
      </c>
      <c r="O17" s="106">
        <v>4589287</v>
      </c>
      <c r="P17" s="106">
        <v>4609779</v>
      </c>
      <c r="Q17" s="106">
        <v>4637852</v>
      </c>
      <c r="R17" s="106">
        <v>4677627</v>
      </c>
      <c r="S17" s="106">
        <v>4726286</v>
      </c>
      <c r="T17" s="106">
        <v>4784383</v>
      </c>
      <c r="U17" s="106">
        <v>4830392</v>
      </c>
    </row>
    <row r="18" spans="1:21" x14ac:dyDescent="0.3">
      <c r="A18" s="107" t="s">
        <v>42</v>
      </c>
      <c r="B18" s="107" t="s">
        <v>8</v>
      </c>
      <c r="C18" s="106">
        <v>10775627</v>
      </c>
      <c r="D18" s="106">
        <v>10835989</v>
      </c>
      <c r="E18" s="106">
        <v>10888274</v>
      </c>
      <c r="F18" s="106">
        <v>10915770</v>
      </c>
      <c r="G18" s="106">
        <v>10940369</v>
      </c>
      <c r="H18" s="106">
        <v>10969912</v>
      </c>
      <c r="I18" s="106">
        <v>11004716</v>
      </c>
      <c r="J18" s="106">
        <v>11036008</v>
      </c>
      <c r="K18" s="106">
        <v>11060937</v>
      </c>
      <c r="L18" s="106">
        <v>11094745</v>
      </c>
      <c r="M18" s="106">
        <v>11119289</v>
      </c>
      <c r="N18" s="106">
        <v>11123392</v>
      </c>
      <c r="O18" s="106">
        <v>11086406</v>
      </c>
      <c r="P18" s="106">
        <v>11003615</v>
      </c>
      <c r="Q18" s="106">
        <v>10926807</v>
      </c>
      <c r="R18" s="106">
        <v>10858018</v>
      </c>
      <c r="S18" s="106">
        <v>10783748</v>
      </c>
      <c r="T18" s="106">
        <v>10768193</v>
      </c>
      <c r="U18" s="106">
        <v>10741165</v>
      </c>
    </row>
    <row r="19" spans="1:21" x14ac:dyDescent="0.3">
      <c r="A19" s="107" t="s">
        <v>43</v>
      </c>
      <c r="B19" s="107" t="s">
        <v>9</v>
      </c>
      <c r="C19" s="106">
        <v>40470182</v>
      </c>
      <c r="D19" s="106">
        <v>40665545</v>
      </c>
      <c r="E19" s="106">
        <v>41035278</v>
      </c>
      <c r="F19" s="106">
        <v>41827838</v>
      </c>
      <c r="G19" s="106">
        <v>42547451</v>
      </c>
      <c r="H19" s="106">
        <v>43296338</v>
      </c>
      <c r="I19" s="106">
        <v>44009971</v>
      </c>
      <c r="J19" s="106">
        <v>44784666</v>
      </c>
      <c r="K19" s="106">
        <v>45668939</v>
      </c>
      <c r="L19" s="106">
        <v>46239273</v>
      </c>
      <c r="M19" s="106">
        <v>46486619</v>
      </c>
      <c r="N19" s="106">
        <v>46667174</v>
      </c>
      <c r="O19" s="106">
        <v>46818219</v>
      </c>
      <c r="P19" s="106">
        <v>46727890</v>
      </c>
      <c r="Q19" s="106">
        <v>46512199</v>
      </c>
      <c r="R19" s="106">
        <v>46449565</v>
      </c>
      <c r="S19" s="106">
        <v>46440099</v>
      </c>
      <c r="T19" s="106">
        <v>46528024</v>
      </c>
      <c r="U19" s="106">
        <v>46658447</v>
      </c>
    </row>
    <row r="20" spans="1:21" x14ac:dyDescent="0.3">
      <c r="A20" s="107" t="s">
        <v>44</v>
      </c>
      <c r="B20" s="107" t="s">
        <v>10</v>
      </c>
      <c r="C20" s="106">
        <v>60545022</v>
      </c>
      <c r="D20" s="106">
        <v>60979315</v>
      </c>
      <c r="E20" s="106">
        <v>61424036</v>
      </c>
      <c r="F20" s="106">
        <v>61864088</v>
      </c>
      <c r="G20" s="106">
        <v>62292241</v>
      </c>
      <c r="H20" s="106">
        <v>62772870</v>
      </c>
      <c r="I20" s="106">
        <v>63229635</v>
      </c>
      <c r="J20" s="106">
        <v>63645065</v>
      </c>
      <c r="K20" s="106">
        <v>64007193</v>
      </c>
      <c r="L20" s="106">
        <v>64350226</v>
      </c>
      <c r="M20" s="106">
        <v>64658856</v>
      </c>
      <c r="N20" s="106">
        <v>64978721</v>
      </c>
      <c r="O20" s="106">
        <v>65276983</v>
      </c>
      <c r="P20" s="106">
        <v>65600350</v>
      </c>
      <c r="Q20" s="106">
        <v>65942267</v>
      </c>
      <c r="R20" s="106">
        <v>66456279</v>
      </c>
      <c r="S20" s="106">
        <v>66730453</v>
      </c>
      <c r="T20" s="106">
        <v>66804121</v>
      </c>
      <c r="U20" s="106">
        <v>66926166</v>
      </c>
    </row>
    <row r="21" spans="1:21" x14ac:dyDescent="0.3">
      <c r="A21" s="107" t="s">
        <v>45</v>
      </c>
      <c r="B21" s="107" t="s">
        <v>31</v>
      </c>
      <c r="C21" s="106">
        <v>4497735</v>
      </c>
      <c r="D21" s="106">
        <v>4295406</v>
      </c>
      <c r="E21" s="106">
        <v>4305494</v>
      </c>
      <c r="F21" s="106">
        <v>4305384</v>
      </c>
      <c r="G21" s="106">
        <v>4305725</v>
      </c>
      <c r="H21" s="106">
        <v>4310861</v>
      </c>
      <c r="I21" s="106">
        <v>4312487</v>
      </c>
      <c r="J21" s="106">
        <v>4313530</v>
      </c>
      <c r="K21" s="106">
        <v>4311967</v>
      </c>
      <c r="L21" s="106">
        <v>4309796</v>
      </c>
      <c r="M21" s="106">
        <v>4302847</v>
      </c>
      <c r="N21" s="106">
        <v>4289857</v>
      </c>
      <c r="O21" s="106">
        <v>4275984</v>
      </c>
      <c r="P21" s="106">
        <v>4262140</v>
      </c>
      <c r="Q21" s="106">
        <v>4246809</v>
      </c>
      <c r="R21" s="106">
        <v>4225316</v>
      </c>
      <c r="S21" s="106">
        <v>4190669</v>
      </c>
      <c r="T21" s="106">
        <v>4154213</v>
      </c>
      <c r="U21" s="106">
        <v>4105493</v>
      </c>
    </row>
    <row r="22" spans="1:21" x14ac:dyDescent="0.3">
      <c r="A22" s="107" t="s">
        <v>46</v>
      </c>
      <c r="B22" s="107" t="s">
        <v>11</v>
      </c>
      <c r="C22" s="106">
        <v>56923524</v>
      </c>
      <c r="D22" s="106">
        <v>56960692</v>
      </c>
      <c r="E22" s="106">
        <v>56987507</v>
      </c>
      <c r="F22" s="106">
        <v>57130506</v>
      </c>
      <c r="G22" s="106">
        <v>57495900</v>
      </c>
      <c r="H22" s="106">
        <v>57874753</v>
      </c>
      <c r="I22" s="106">
        <v>58064214</v>
      </c>
      <c r="J22" s="106">
        <v>58223744</v>
      </c>
      <c r="K22" s="106">
        <v>58652875</v>
      </c>
      <c r="L22" s="106">
        <v>59000586</v>
      </c>
      <c r="M22" s="106">
        <v>59190143</v>
      </c>
      <c r="N22" s="106">
        <v>59364690</v>
      </c>
      <c r="O22" s="106">
        <v>59394207</v>
      </c>
      <c r="P22" s="106">
        <v>59685227</v>
      </c>
      <c r="Q22" s="106">
        <v>60782668</v>
      </c>
      <c r="R22" s="106">
        <v>60795612</v>
      </c>
      <c r="S22" s="106">
        <v>60665551</v>
      </c>
      <c r="T22" s="106">
        <v>60589445</v>
      </c>
      <c r="U22" s="106">
        <v>60483973</v>
      </c>
    </row>
    <row r="23" spans="1:21" x14ac:dyDescent="0.3">
      <c r="A23" s="107" t="s">
        <v>47</v>
      </c>
      <c r="B23" s="107" t="s">
        <v>12</v>
      </c>
      <c r="C23" s="106">
        <v>690497</v>
      </c>
      <c r="D23" s="106">
        <v>697549</v>
      </c>
      <c r="E23" s="106">
        <v>705539</v>
      </c>
      <c r="F23" s="106">
        <v>713720</v>
      </c>
      <c r="G23" s="106">
        <v>722893</v>
      </c>
      <c r="H23" s="106">
        <v>733067</v>
      </c>
      <c r="I23" s="106">
        <v>744013</v>
      </c>
      <c r="J23" s="106">
        <v>757916</v>
      </c>
      <c r="K23" s="106">
        <v>776333</v>
      </c>
      <c r="L23" s="106">
        <v>796930</v>
      </c>
      <c r="M23" s="106">
        <v>819140</v>
      </c>
      <c r="N23" s="106">
        <v>839751</v>
      </c>
      <c r="O23" s="106">
        <v>862011</v>
      </c>
      <c r="P23" s="106">
        <v>865878</v>
      </c>
      <c r="Q23" s="106">
        <v>858000</v>
      </c>
      <c r="R23" s="106">
        <v>847008</v>
      </c>
      <c r="S23" s="106">
        <v>848319</v>
      </c>
      <c r="T23" s="106">
        <v>854802</v>
      </c>
      <c r="U23" s="106">
        <v>864236</v>
      </c>
    </row>
    <row r="24" spans="1:21" x14ac:dyDescent="0.3">
      <c r="A24" s="107" t="s">
        <v>48</v>
      </c>
      <c r="B24" s="107" t="s">
        <v>13</v>
      </c>
      <c r="C24" s="106">
        <v>2381715</v>
      </c>
      <c r="D24" s="106">
        <v>2353384</v>
      </c>
      <c r="E24" s="106">
        <v>2320956</v>
      </c>
      <c r="F24" s="106">
        <v>2299390</v>
      </c>
      <c r="G24" s="106">
        <v>2276520</v>
      </c>
      <c r="H24" s="106">
        <v>2249724</v>
      </c>
      <c r="I24" s="106">
        <v>2227874</v>
      </c>
      <c r="J24" s="106">
        <v>2208840</v>
      </c>
      <c r="K24" s="106">
        <v>2191810</v>
      </c>
      <c r="L24" s="106">
        <v>2162834</v>
      </c>
      <c r="M24" s="106">
        <v>2120504</v>
      </c>
      <c r="N24" s="106">
        <v>2074605</v>
      </c>
      <c r="O24" s="106">
        <v>2044813</v>
      </c>
      <c r="P24" s="106">
        <v>2023825</v>
      </c>
      <c r="Q24" s="106">
        <v>2001468</v>
      </c>
      <c r="R24" s="106">
        <v>1986096</v>
      </c>
      <c r="S24" s="106">
        <v>1968957</v>
      </c>
      <c r="T24" s="106">
        <v>1950116</v>
      </c>
      <c r="U24" s="106">
        <v>1934379</v>
      </c>
    </row>
    <row r="25" spans="1:21" x14ac:dyDescent="0.3">
      <c r="A25" s="107" t="s">
        <v>49</v>
      </c>
      <c r="B25" s="107" t="s">
        <v>14</v>
      </c>
      <c r="C25" s="106">
        <v>3512074</v>
      </c>
      <c r="D25" s="106">
        <v>3486998</v>
      </c>
      <c r="E25" s="106">
        <v>3454637</v>
      </c>
      <c r="F25" s="106">
        <v>3431497</v>
      </c>
      <c r="G25" s="106">
        <v>3398929</v>
      </c>
      <c r="H25" s="106">
        <v>3355220</v>
      </c>
      <c r="I25" s="106">
        <v>3289835</v>
      </c>
      <c r="J25" s="106">
        <v>3249983</v>
      </c>
      <c r="K25" s="106">
        <v>3212605</v>
      </c>
      <c r="L25" s="106">
        <v>3183856</v>
      </c>
      <c r="M25" s="106">
        <v>3141976</v>
      </c>
      <c r="N25" s="106">
        <v>3052588</v>
      </c>
      <c r="O25" s="106">
        <v>3003641</v>
      </c>
      <c r="P25" s="106">
        <v>2971905</v>
      </c>
      <c r="Q25" s="106">
        <v>2943472</v>
      </c>
      <c r="R25" s="106">
        <v>2921262</v>
      </c>
      <c r="S25" s="106">
        <v>2888558</v>
      </c>
      <c r="T25" s="106">
        <v>2847904</v>
      </c>
      <c r="U25" s="106">
        <v>2808901</v>
      </c>
    </row>
    <row r="26" spans="1:21" x14ac:dyDescent="0.3">
      <c r="A26" s="107" t="s">
        <v>50</v>
      </c>
      <c r="B26" s="107" t="s">
        <v>15</v>
      </c>
      <c r="C26" s="106">
        <v>433600</v>
      </c>
      <c r="D26" s="106">
        <v>439000</v>
      </c>
      <c r="E26" s="106">
        <v>444050</v>
      </c>
      <c r="F26" s="106">
        <v>448300</v>
      </c>
      <c r="G26" s="106">
        <v>454960</v>
      </c>
      <c r="H26" s="106">
        <v>461230</v>
      </c>
      <c r="I26" s="106">
        <v>469086</v>
      </c>
      <c r="J26" s="106">
        <v>476187</v>
      </c>
      <c r="K26" s="106">
        <v>483799</v>
      </c>
      <c r="L26" s="106">
        <v>493500</v>
      </c>
      <c r="M26" s="106">
        <v>502066</v>
      </c>
      <c r="N26" s="106">
        <v>511840</v>
      </c>
      <c r="O26" s="106">
        <v>524853</v>
      </c>
      <c r="P26" s="106">
        <v>537039</v>
      </c>
      <c r="Q26" s="106">
        <v>549680</v>
      </c>
      <c r="R26" s="106">
        <v>562958</v>
      </c>
      <c r="S26" s="106">
        <v>576249</v>
      </c>
      <c r="T26" s="106">
        <v>590667</v>
      </c>
      <c r="U26" s="106">
        <v>602005</v>
      </c>
    </row>
    <row r="27" spans="1:21" x14ac:dyDescent="0.3">
      <c r="A27" s="107" t="s">
        <v>51</v>
      </c>
      <c r="B27" s="107" t="s">
        <v>16</v>
      </c>
      <c r="C27" s="106">
        <v>10221644</v>
      </c>
      <c r="D27" s="106">
        <v>10200298</v>
      </c>
      <c r="E27" s="106">
        <v>10174853</v>
      </c>
      <c r="F27" s="106">
        <v>10142362</v>
      </c>
      <c r="G27" s="106">
        <v>10116742</v>
      </c>
      <c r="H27" s="106">
        <v>10097549</v>
      </c>
      <c r="I27" s="106">
        <v>10076581</v>
      </c>
      <c r="J27" s="106">
        <v>10066158</v>
      </c>
      <c r="K27" s="106">
        <v>10045401</v>
      </c>
      <c r="L27" s="106">
        <v>10030975</v>
      </c>
      <c r="M27" s="106">
        <v>10014324</v>
      </c>
      <c r="N27" s="106">
        <v>9985722</v>
      </c>
      <c r="O27" s="106">
        <v>9931925</v>
      </c>
      <c r="P27" s="106">
        <v>9908798</v>
      </c>
      <c r="Q27" s="106">
        <v>9877365</v>
      </c>
      <c r="R27" s="106">
        <v>9855571</v>
      </c>
      <c r="S27" s="106">
        <v>9830485</v>
      </c>
      <c r="T27" s="106">
        <v>9797561</v>
      </c>
      <c r="U27" s="106">
        <v>9778371</v>
      </c>
    </row>
    <row r="28" spans="1:21" x14ac:dyDescent="0.3">
      <c r="A28" s="107" t="s">
        <v>52</v>
      </c>
      <c r="B28" s="107" t="s">
        <v>17</v>
      </c>
      <c r="C28" s="106">
        <v>388759</v>
      </c>
      <c r="D28" s="106">
        <v>391415</v>
      </c>
      <c r="E28" s="106">
        <v>394641</v>
      </c>
      <c r="F28" s="106">
        <v>397296</v>
      </c>
      <c r="G28" s="106">
        <v>399867</v>
      </c>
      <c r="H28" s="106">
        <v>402668</v>
      </c>
      <c r="I28" s="106">
        <v>404999</v>
      </c>
      <c r="J28" s="106">
        <v>405616</v>
      </c>
      <c r="K28" s="106">
        <v>407832</v>
      </c>
      <c r="L28" s="106">
        <v>410926</v>
      </c>
      <c r="M28" s="106">
        <v>414027</v>
      </c>
      <c r="N28" s="106">
        <v>414989</v>
      </c>
      <c r="O28" s="106">
        <v>417546</v>
      </c>
      <c r="P28" s="106">
        <v>422509</v>
      </c>
      <c r="Q28" s="106">
        <v>429424</v>
      </c>
      <c r="R28" s="106">
        <v>439691</v>
      </c>
      <c r="S28" s="106">
        <v>450415</v>
      </c>
      <c r="T28" s="106">
        <v>460297</v>
      </c>
      <c r="U28" s="106">
        <v>475701</v>
      </c>
    </row>
    <row r="29" spans="1:21" x14ac:dyDescent="0.3">
      <c r="A29" s="107" t="s">
        <v>53</v>
      </c>
      <c r="B29" s="107" t="s">
        <v>18</v>
      </c>
      <c r="C29" s="106">
        <v>15863950</v>
      </c>
      <c r="D29" s="106">
        <v>15987075</v>
      </c>
      <c r="E29" s="106">
        <v>16105285</v>
      </c>
      <c r="F29" s="106">
        <v>16192572</v>
      </c>
      <c r="G29" s="106">
        <v>16258032</v>
      </c>
      <c r="H29" s="106">
        <v>16305526</v>
      </c>
      <c r="I29" s="106">
        <v>16334210</v>
      </c>
      <c r="J29" s="106">
        <v>16357992</v>
      </c>
      <c r="K29" s="106">
        <v>16405399</v>
      </c>
      <c r="L29" s="106">
        <v>16485787</v>
      </c>
      <c r="M29" s="106">
        <v>16574989</v>
      </c>
      <c r="N29" s="106">
        <v>16655799</v>
      </c>
      <c r="O29" s="106">
        <v>16730348</v>
      </c>
      <c r="P29" s="106">
        <v>16779575</v>
      </c>
      <c r="Q29" s="106">
        <v>16829289</v>
      </c>
      <c r="R29" s="106">
        <v>16900726</v>
      </c>
      <c r="S29" s="106">
        <v>16979120</v>
      </c>
      <c r="T29" s="106">
        <v>17081507</v>
      </c>
      <c r="U29" s="106">
        <v>17181084</v>
      </c>
    </row>
    <row r="30" spans="1:21" x14ac:dyDescent="0.3">
      <c r="A30" s="107" t="s">
        <v>54</v>
      </c>
      <c r="B30" s="107" t="s">
        <v>19</v>
      </c>
      <c r="C30" s="106">
        <v>8002186</v>
      </c>
      <c r="D30" s="106">
        <v>8020946</v>
      </c>
      <c r="E30" s="106">
        <v>8063640</v>
      </c>
      <c r="F30" s="106">
        <v>8100273</v>
      </c>
      <c r="G30" s="106">
        <v>8142573</v>
      </c>
      <c r="H30" s="106">
        <v>8201359</v>
      </c>
      <c r="I30" s="106">
        <v>8254298</v>
      </c>
      <c r="J30" s="106">
        <v>8282984</v>
      </c>
      <c r="K30" s="106">
        <v>8307989</v>
      </c>
      <c r="L30" s="106">
        <v>8335003</v>
      </c>
      <c r="M30" s="106">
        <v>8351643</v>
      </c>
      <c r="N30" s="106">
        <v>8375164</v>
      </c>
      <c r="O30" s="106">
        <v>8408121</v>
      </c>
      <c r="P30" s="106">
        <v>8451860</v>
      </c>
      <c r="Q30" s="106">
        <v>8507786</v>
      </c>
      <c r="R30" s="106">
        <v>8584926</v>
      </c>
      <c r="S30" s="106">
        <v>8700471</v>
      </c>
      <c r="T30" s="106">
        <v>8772865</v>
      </c>
      <c r="U30" s="106">
        <v>8822267</v>
      </c>
    </row>
    <row r="31" spans="1:21" x14ac:dyDescent="0.3">
      <c r="A31" s="107" t="s">
        <v>70</v>
      </c>
      <c r="B31" s="107" t="s">
        <v>20</v>
      </c>
      <c r="C31" s="106">
        <v>38263303</v>
      </c>
      <c r="D31" s="106">
        <v>38253955</v>
      </c>
      <c r="E31" s="106">
        <v>38242197</v>
      </c>
      <c r="F31" s="106">
        <v>38218531</v>
      </c>
      <c r="G31" s="106">
        <v>38190608</v>
      </c>
      <c r="H31" s="106">
        <v>38173835</v>
      </c>
      <c r="I31" s="106">
        <v>38157055</v>
      </c>
      <c r="J31" s="106">
        <v>38125479</v>
      </c>
      <c r="K31" s="106">
        <v>38115641</v>
      </c>
      <c r="L31" s="106">
        <v>38135876</v>
      </c>
      <c r="M31" s="106">
        <v>38022869</v>
      </c>
      <c r="N31" s="106">
        <v>38062718</v>
      </c>
      <c r="O31" s="106">
        <v>38063792</v>
      </c>
      <c r="P31" s="106">
        <v>38062535</v>
      </c>
      <c r="Q31" s="106">
        <v>38017856</v>
      </c>
      <c r="R31" s="106">
        <v>38005614</v>
      </c>
      <c r="S31" s="106">
        <v>37967209</v>
      </c>
      <c r="T31" s="106">
        <v>37972964</v>
      </c>
      <c r="U31" s="106">
        <v>37976687</v>
      </c>
    </row>
    <row r="32" spans="1:21" x14ac:dyDescent="0.3">
      <c r="A32" s="107" t="s">
        <v>55</v>
      </c>
      <c r="B32" s="107" t="s">
        <v>21</v>
      </c>
      <c r="C32" s="106">
        <v>10249022</v>
      </c>
      <c r="D32" s="106">
        <v>10330774</v>
      </c>
      <c r="E32" s="106">
        <v>10394669</v>
      </c>
      <c r="F32" s="106">
        <v>10444592</v>
      </c>
      <c r="G32" s="106">
        <v>10473050</v>
      </c>
      <c r="H32" s="106">
        <v>10494672</v>
      </c>
      <c r="I32" s="106">
        <v>10511988</v>
      </c>
      <c r="J32" s="106">
        <v>10532588</v>
      </c>
      <c r="K32" s="106">
        <v>10553339</v>
      </c>
      <c r="L32" s="106">
        <v>10563014</v>
      </c>
      <c r="M32" s="106">
        <v>10573479</v>
      </c>
      <c r="N32" s="106">
        <v>10572721</v>
      </c>
      <c r="O32" s="106">
        <v>10542398</v>
      </c>
      <c r="P32" s="106">
        <v>10487289</v>
      </c>
      <c r="Q32" s="106">
        <v>10427301</v>
      </c>
      <c r="R32" s="106">
        <v>10374822</v>
      </c>
      <c r="S32" s="106">
        <v>10341330</v>
      </c>
      <c r="T32" s="106">
        <v>10309573</v>
      </c>
      <c r="U32" s="106">
        <v>10291027</v>
      </c>
    </row>
    <row r="33" spans="1:21" x14ac:dyDescent="0.3">
      <c r="A33" s="107" t="s">
        <v>56</v>
      </c>
      <c r="B33" s="107" t="s">
        <v>22</v>
      </c>
      <c r="C33" s="106">
        <v>22455485</v>
      </c>
      <c r="D33" s="106">
        <v>22430457</v>
      </c>
      <c r="E33" s="106">
        <v>21833483</v>
      </c>
      <c r="F33" s="106">
        <v>21627509</v>
      </c>
      <c r="G33" s="106">
        <v>21521142</v>
      </c>
      <c r="H33" s="106">
        <v>21382354</v>
      </c>
      <c r="I33" s="106">
        <v>21257016</v>
      </c>
      <c r="J33" s="106">
        <v>21130503</v>
      </c>
      <c r="K33" s="106">
        <v>20635460</v>
      </c>
      <c r="L33" s="106">
        <v>20440290</v>
      </c>
      <c r="M33" s="106">
        <v>20294683</v>
      </c>
      <c r="N33" s="106">
        <v>20199059</v>
      </c>
      <c r="O33" s="106">
        <v>20095996</v>
      </c>
      <c r="P33" s="106">
        <v>20020074</v>
      </c>
      <c r="Q33" s="106">
        <v>19947311</v>
      </c>
      <c r="R33" s="106">
        <v>19870647</v>
      </c>
      <c r="S33" s="106">
        <v>19760314</v>
      </c>
      <c r="T33" s="106">
        <v>19644350</v>
      </c>
      <c r="U33" s="106">
        <v>19530631</v>
      </c>
    </row>
    <row r="34" spans="1:21" x14ac:dyDescent="0.3">
      <c r="A34" s="107" t="s">
        <v>57</v>
      </c>
      <c r="B34" s="107" t="s">
        <v>23</v>
      </c>
      <c r="C34" s="106">
        <v>1987755</v>
      </c>
      <c r="D34" s="106">
        <v>1990094</v>
      </c>
      <c r="E34" s="106">
        <v>1994026</v>
      </c>
      <c r="F34" s="106">
        <v>1995033</v>
      </c>
      <c r="G34" s="106">
        <v>1996433</v>
      </c>
      <c r="H34" s="106">
        <v>1997590</v>
      </c>
      <c r="I34" s="106">
        <v>2003358</v>
      </c>
      <c r="J34" s="106">
        <v>2010377</v>
      </c>
      <c r="K34" s="106">
        <v>2010269</v>
      </c>
      <c r="L34" s="106">
        <v>2032362</v>
      </c>
      <c r="M34" s="106">
        <v>2046976</v>
      </c>
      <c r="N34" s="106">
        <v>2050189</v>
      </c>
      <c r="O34" s="106">
        <v>2055496</v>
      </c>
      <c r="P34" s="106">
        <v>2058821</v>
      </c>
      <c r="Q34" s="106">
        <v>2061085</v>
      </c>
      <c r="R34" s="106">
        <v>2062874</v>
      </c>
      <c r="S34" s="106">
        <v>2064188</v>
      </c>
      <c r="T34" s="106">
        <v>2065895</v>
      </c>
      <c r="U34" s="106">
        <v>2066880</v>
      </c>
    </row>
    <row r="35" spans="1:21" x14ac:dyDescent="0.3">
      <c r="A35" s="107" t="s">
        <v>71</v>
      </c>
      <c r="B35" s="107" t="s">
        <v>24</v>
      </c>
      <c r="C35" s="106">
        <v>5398657</v>
      </c>
      <c r="D35" s="106">
        <v>5378783</v>
      </c>
      <c r="E35" s="106">
        <v>5378951</v>
      </c>
      <c r="F35" s="106">
        <v>5374873</v>
      </c>
      <c r="G35" s="106">
        <v>5371875</v>
      </c>
      <c r="H35" s="106">
        <v>5372685</v>
      </c>
      <c r="I35" s="106">
        <v>5372928</v>
      </c>
      <c r="J35" s="106">
        <v>5373180</v>
      </c>
      <c r="K35" s="106">
        <v>5376064</v>
      </c>
      <c r="L35" s="106">
        <v>5382401</v>
      </c>
      <c r="M35" s="106">
        <v>5390410</v>
      </c>
      <c r="N35" s="106">
        <v>5392446</v>
      </c>
      <c r="O35" s="106">
        <v>5404322</v>
      </c>
      <c r="P35" s="106">
        <v>5410836</v>
      </c>
      <c r="Q35" s="106">
        <v>5415949</v>
      </c>
      <c r="R35" s="106">
        <v>5421349</v>
      </c>
      <c r="S35" s="106">
        <v>5426252</v>
      </c>
      <c r="T35" s="106">
        <v>5435343</v>
      </c>
      <c r="U35" s="106">
        <v>5443120</v>
      </c>
    </row>
    <row r="36" spans="1:21" x14ac:dyDescent="0.3">
      <c r="A36" s="107" t="s">
        <v>58</v>
      </c>
      <c r="B36" s="107" t="s">
        <v>25</v>
      </c>
      <c r="C36" s="106">
        <v>5171302</v>
      </c>
      <c r="D36" s="106">
        <v>5181115</v>
      </c>
      <c r="E36" s="106">
        <v>5194901</v>
      </c>
      <c r="F36" s="106">
        <v>5206295</v>
      </c>
      <c r="G36" s="106">
        <v>5219732</v>
      </c>
      <c r="H36" s="106">
        <v>5236611</v>
      </c>
      <c r="I36" s="106">
        <v>5255580</v>
      </c>
      <c r="J36" s="106">
        <v>5276955</v>
      </c>
      <c r="K36" s="106">
        <v>5300484</v>
      </c>
      <c r="L36" s="106">
        <v>5326314</v>
      </c>
      <c r="M36" s="106">
        <v>5351427</v>
      </c>
      <c r="N36" s="106">
        <v>5375276</v>
      </c>
      <c r="O36" s="106">
        <v>5401267</v>
      </c>
      <c r="P36" s="106">
        <v>5426674</v>
      </c>
      <c r="Q36" s="106">
        <v>5451270</v>
      </c>
      <c r="R36" s="106">
        <v>5471753</v>
      </c>
      <c r="S36" s="106">
        <v>5487308</v>
      </c>
      <c r="T36" s="106">
        <v>5503297</v>
      </c>
      <c r="U36" s="106">
        <v>5513130</v>
      </c>
    </row>
    <row r="37" spans="1:21" x14ac:dyDescent="0.3">
      <c r="A37" s="107" t="s">
        <v>59</v>
      </c>
      <c r="B37" s="107" t="s">
        <v>26</v>
      </c>
      <c r="C37" s="106">
        <v>8861426</v>
      </c>
      <c r="D37" s="106">
        <v>8882792</v>
      </c>
      <c r="E37" s="106">
        <v>8909128</v>
      </c>
      <c r="F37" s="106">
        <v>8940788</v>
      </c>
      <c r="G37" s="106">
        <v>8975670</v>
      </c>
      <c r="H37" s="106">
        <v>9011392</v>
      </c>
      <c r="I37" s="106">
        <v>9047752</v>
      </c>
      <c r="J37" s="106">
        <v>9113257</v>
      </c>
      <c r="K37" s="106">
        <v>9182927</v>
      </c>
      <c r="L37" s="106">
        <v>9256347</v>
      </c>
      <c r="M37" s="106">
        <v>9340682</v>
      </c>
      <c r="N37" s="106">
        <v>9415570</v>
      </c>
      <c r="O37" s="106">
        <v>9482855</v>
      </c>
      <c r="P37" s="106">
        <v>9555893</v>
      </c>
      <c r="Q37" s="106">
        <v>9644864</v>
      </c>
      <c r="R37" s="106">
        <v>9747355</v>
      </c>
      <c r="S37" s="106">
        <v>9851017</v>
      </c>
      <c r="T37" s="106">
        <v>9995153</v>
      </c>
      <c r="U37" s="106">
        <v>10120242</v>
      </c>
    </row>
    <row r="38" spans="1:21" x14ac:dyDescent="0.3">
      <c r="A38" s="107" t="s">
        <v>60</v>
      </c>
      <c r="B38" s="107" t="s">
        <v>27</v>
      </c>
      <c r="C38" s="106">
        <v>58785246</v>
      </c>
      <c r="D38" s="106">
        <v>58999781</v>
      </c>
      <c r="E38" s="106">
        <v>59239564</v>
      </c>
      <c r="F38" s="106">
        <v>59501394</v>
      </c>
      <c r="G38" s="106">
        <v>59793759</v>
      </c>
      <c r="H38" s="106">
        <v>60182050</v>
      </c>
      <c r="I38" s="106">
        <v>60620361</v>
      </c>
      <c r="J38" s="106">
        <v>61073279</v>
      </c>
      <c r="K38" s="106">
        <v>61571647</v>
      </c>
      <c r="L38" s="106">
        <v>62042343</v>
      </c>
      <c r="M38" s="106">
        <v>62510197</v>
      </c>
      <c r="N38" s="106">
        <v>63022532</v>
      </c>
      <c r="O38" s="106">
        <v>63495303</v>
      </c>
      <c r="P38" s="106">
        <v>63905297</v>
      </c>
      <c r="Q38" s="106">
        <v>64351155</v>
      </c>
      <c r="R38" s="106">
        <v>64875165</v>
      </c>
      <c r="S38" s="106">
        <v>65382556</v>
      </c>
      <c r="T38" s="106">
        <v>65844142</v>
      </c>
      <c r="U38" s="106">
        <v>66273576</v>
      </c>
    </row>
    <row r="39" spans="1:21" x14ac:dyDescent="0.3">
      <c r="A39" s="107" t="s">
        <v>77</v>
      </c>
      <c r="B39" s="107" t="s">
        <v>86</v>
      </c>
      <c r="C39" s="106">
        <v>4478497</v>
      </c>
      <c r="D39" s="106">
        <v>4503436</v>
      </c>
      <c r="E39" s="106">
        <v>4524066</v>
      </c>
      <c r="F39" s="106">
        <v>4552252</v>
      </c>
      <c r="G39" s="106">
        <v>4577457</v>
      </c>
      <c r="H39" s="106">
        <v>4606363</v>
      </c>
      <c r="I39" s="106">
        <v>4640219</v>
      </c>
      <c r="J39" s="106">
        <v>4681134</v>
      </c>
      <c r="K39" s="106">
        <v>4737171</v>
      </c>
      <c r="L39" s="106">
        <v>4799252</v>
      </c>
      <c r="M39" s="106">
        <v>4858199</v>
      </c>
      <c r="N39" s="106">
        <v>4920305</v>
      </c>
      <c r="O39" s="106">
        <v>4985870</v>
      </c>
      <c r="P39" s="106">
        <v>5051275</v>
      </c>
      <c r="Q39" s="106">
        <v>5107970</v>
      </c>
      <c r="R39" s="106">
        <v>5166493</v>
      </c>
      <c r="S39" s="106">
        <v>5210721</v>
      </c>
      <c r="T39" s="106">
        <v>5258317</v>
      </c>
      <c r="U39" s="106">
        <v>5295619</v>
      </c>
    </row>
    <row r="40" spans="1:21" x14ac:dyDescent="0.3">
      <c r="A40" s="107" t="s">
        <v>78</v>
      </c>
      <c r="B40" s="107" t="s">
        <v>87</v>
      </c>
      <c r="C40" s="106">
        <v>7164444</v>
      </c>
      <c r="D40" s="106">
        <v>7204055</v>
      </c>
      <c r="E40" s="106">
        <v>7255653</v>
      </c>
      <c r="F40" s="106">
        <v>7313853</v>
      </c>
      <c r="G40" s="106">
        <v>7364148</v>
      </c>
      <c r="H40" s="106">
        <v>7415102</v>
      </c>
      <c r="I40" s="106">
        <v>7459128</v>
      </c>
      <c r="J40" s="106">
        <v>7508739</v>
      </c>
      <c r="K40" s="106">
        <v>7593494</v>
      </c>
      <c r="L40" s="106">
        <v>7701856</v>
      </c>
      <c r="M40" s="106">
        <v>7785806</v>
      </c>
      <c r="N40" s="106">
        <v>7870134</v>
      </c>
      <c r="O40" s="106">
        <v>7954662</v>
      </c>
      <c r="P40" s="106">
        <v>8039060</v>
      </c>
      <c r="Q40" s="106">
        <v>8139631</v>
      </c>
      <c r="R40" s="106">
        <v>8237666</v>
      </c>
      <c r="S40" s="106">
        <v>8327126</v>
      </c>
      <c r="T40" s="106">
        <v>8419550</v>
      </c>
      <c r="U40" s="106">
        <v>8484130</v>
      </c>
    </row>
    <row r="41" spans="1:21" x14ac:dyDescent="0.3">
      <c r="A41" s="107" t="s">
        <v>79</v>
      </c>
      <c r="B41" s="107" t="s">
        <v>183</v>
      </c>
      <c r="C41" s="106">
        <v>2021578</v>
      </c>
      <c r="D41" s="106">
        <v>2031112</v>
      </c>
      <c r="E41" s="106">
        <v>2038651</v>
      </c>
      <c r="F41" s="106">
        <v>2023654</v>
      </c>
      <c r="G41" s="106">
        <v>2029892</v>
      </c>
      <c r="H41" s="106">
        <v>2035196</v>
      </c>
      <c r="I41" s="106">
        <v>2038514</v>
      </c>
      <c r="J41" s="106">
        <v>2041941</v>
      </c>
      <c r="K41" s="106">
        <v>2045177</v>
      </c>
      <c r="L41" s="106">
        <v>2048619</v>
      </c>
      <c r="M41" s="106">
        <v>2052722</v>
      </c>
      <c r="N41" s="106">
        <v>2057284</v>
      </c>
      <c r="O41" s="106">
        <v>2059794</v>
      </c>
      <c r="P41" s="106">
        <v>2062294</v>
      </c>
      <c r="Q41" s="106">
        <v>2065769</v>
      </c>
      <c r="R41" s="106">
        <v>2069172</v>
      </c>
      <c r="S41" s="106">
        <v>2071278</v>
      </c>
      <c r="T41" s="106">
        <v>2073702</v>
      </c>
      <c r="U41" s="106">
        <v>2075301</v>
      </c>
    </row>
    <row r="42" spans="1:21" x14ac:dyDescent="0.3">
      <c r="A42" s="107" t="s">
        <v>97</v>
      </c>
      <c r="B42" s="107" t="s">
        <v>96</v>
      </c>
      <c r="C42" s="106">
        <v>3057026</v>
      </c>
      <c r="D42" s="106">
        <v>3063320</v>
      </c>
      <c r="E42" s="106">
        <v>3057018</v>
      </c>
      <c r="F42" s="106">
        <v>3044993</v>
      </c>
      <c r="G42" s="106">
        <v>3034231</v>
      </c>
      <c r="H42" s="106">
        <v>3019634</v>
      </c>
      <c r="I42" s="106">
        <v>3003329</v>
      </c>
      <c r="J42" s="106">
        <v>2981755</v>
      </c>
      <c r="K42" s="106">
        <v>2958266</v>
      </c>
      <c r="L42" s="106">
        <v>2936355</v>
      </c>
      <c r="M42" s="106">
        <v>2918674</v>
      </c>
      <c r="N42" s="106">
        <v>2907361</v>
      </c>
      <c r="O42" s="106">
        <v>2903008</v>
      </c>
      <c r="P42" s="106">
        <v>2897770</v>
      </c>
      <c r="Q42" s="106">
        <v>2892394</v>
      </c>
      <c r="R42" s="106">
        <v>2885796</v>
      </c>
      <c r="S42" s="106">
        <v>2875592</v>
      </c>
      <c r="T42" s="106">
        <v>2876591</v>
      </c>
      <c r="U42" s="106">
        <v>2870324</v>
      </c>
    </row>
    <row r="43" spans="1:21" x14ac:dyDescent="0.3">
      <c r="A43" s="107" t="s">
        <v>80</v>
      </c>
      <c r="B43" s="107" t="s">
        <v>88</v>
      </c>
      <c r="C43" s="106">
        <v>7527952</v>
      </c>
      <c r="D43" s="106">
        <v>7504739</v>
      </c>
      <c r="E43" s="106">
        <v>7502126</v>
      </c>
      <c r="F43" s="106">
        <v>7490918</v>
      </c>
      <c r="G43" s="106">
        <v>7470263</v>
      </c>
      <c r="H43" s="106">
        <v>7456050</v>
      </c>
      <c r="I43" s="106">
        <v>7425487</v>
      </c>
      <c r="J43" s="106">
        <v>7397651</v>
      </c>
      <c r="K43" s="106">
        <v>7365507</v>
      </c>
      <c r="L43" s="106">
        <v>7334937</v>
      </c>
      <c r="M43" s="106">
        <v>7306677</v>
      </c>
      <c r="N43" s="106">
        <v>7251549</v>
      </c>
      <c r="O43" s="106">
        <v>7216649</v>
      </c>
      <c r="P43" s="106">
        <v>7181505</v>
      </c>
      <c r="Q43" s="106">
        <v>7146759</v>
      </c>
      <c r="R43" s="106">
        <v>7114393</v>
      </c>
      <c r="S43" s="106">
        <v>7076372</v>
      </c>
      <c r="T43" s="106">
        <v>7040272</v>
      </c>
      <c r="U43" s="106">
        <v>7001444</v>
      </c>
    </row>
    <row r="44" spans="1:21" x14ac:dyDescent="0.3">
      <c r="A44" s="107" t="s">
        <v>81</v>
      </c>
      <c r="B44" s="107" t="s">
        <v>89</v>
      </c>
      <c r="C44" s="106">
        <v>66889425</v>
      </c>
      <c r="D44" s="106">
        <v>64729501</v>
      </c>
      <c r="E44" s="106">
        <v>65603160</v>
      </c>
      <c r="F44" s="106">
        <v>66401851</v>
      </c>
      <c r="G44" s="106">
        <v>67187251</v>
      </c>
      <c r="H44" s="106">
        <v>68010221</v>
      </c>
      <c r="I44" s="106">
        <v>68860539</v>
      </c>
      <c r="J44" s="106">
        <v>69729967</v>
      </c>
      <c r="K44" s="106">
        <v>70586256</v>
      </c>
      <c r="L44" s="106">
        <v>71517100</v>
      </c>
      <c r="M44" s="106">
        <v>72561312</v>
      </c>
      <c r="N44" s="106">
        <v>73722988</v>
      </c>
      <c r="O44" s="106">
        <v>74724269</v>
      </c>
      <c r="P44" s="106">
        <v>75627384</v>
      </c>
      <c r="Q44" s="106">
        <v>76667864</v>
      </c>
      <c r="R44" s="106">
        <v>77695904</v>
      </c>
      <c r="S44" s="106">
        <v>78741053</v>
      </c>
      <c r="T44" s="106">
        <v>79814871</v>
      </c>
      <c r="U44" s="106">
        <v>80810525</v>
      </c>
    </row>
    <row r="45" spans="1:21" x14ac:dyDescent="0.3">
      <c r="A45" s="107" t="s">
        <v>95</v>
      </c>
      <c r="B45" s="107" t="s">
        <v>94</v>
      </c>
      <c r="C45" s="106">
        <v>3753085</v>
      </c>
      <c r="D45" s="106">
        <v>3789717</v>
      </c>
      <c r="E45" s="106">
        <v>3813167</v>
      </c>
      <c r="F45" s="106">
        <v>3830349</v>
      </c>
      <c r="G45" s="106">
        <v>3837414</v>
      </c>
      <c r="H45" s="106">
        <v>3842532</v>
      </c>
      <c r="I45" s="106">
        <v>3842650</v>
      </c>
      <c r="J45" s="106">
        <v>3844017</v>
      </c>
      <c r="K45" s="106">
        <v>3843846</v>
      </c>
      <c r="L45" s="106">
        <v>3843998</v>
      </c>
      <c r="M45" s="106">
        <v>3844046</v>
      </c>
      <c r="N45" s="106">
        <v>3843183</v>
      </c>
      <c r="O45" s="106">
        <v>3839265</v>
      </c>
      <c r="P45" s="106">
        <v>3835645</v>
      </c>
      <c r="Q45" s="106">
        <v>3830911</v>
      </c>
      <c r="R45" s="106">
        <v>3825334</v>
      </c>
      <c r="S45" s="106">
        <v>3515982</v>
      </c>
      <c r="T45" s="106">
        <v>3509728</v>
      </c>
      <c r="U45" s="106">
        <v>3502550</v>
      </c>
    </row>
    <row r="47" spans="1:21" x14ac:dyDescent="0.3">
      <c r="A47" s="105" t="s">
        <v>93</v>
      </c>
    </row>
    <row r="48" spans="1:21" x14ac:dyDescent="0.3">
      <c r="A48" s="105" t="s">
        <v>82</v>
      </c>
      <c r="B48" s="105" t="s">
        <v>92</v>
      </c>
    </row>
    <row r="50" spans="1:21" x14ac:dyDescent="0.3">
      <c r="A50" s="105" t="s">
        <v>160</v>
      </c>
      <c r="B50" s="105" t="s">
        <v>159</v>
      </c>
    </row>
    <row r="52" spans="1:21" x14ac:dyDescent="0.3">
      <c r="A52" s="107" t="s">
        <v>120</v>
      </c>
      <c r="B52" s="107" t="s">
        <v>119</v>
      </c>
      <c r="C52" s="107" t="s">
        <v>118</v>
      </c>
      <c r="D52" s="107" t="s">
        <v>117</v>
      </c>
      <c r="E52" s="107" t="s">
        <v>116</v>
      </c>
      <c r="F52" s="107" t="s">
        <v>115</v>
      </c>
      <c r="G52" s="107" t="s">
        <v>114</v>
      </c>
      <c r="H52" s="107" t="s">
        <v>113</v>
      </c>
      <c r="I52" s="107" t="s">
        <v>112</v>
      </c>
      <c r="J52" s="107" t="s">
        <v>111</v>
      </c>
      <c r="K52" s="107" t="s">
        <v>110</v>
      </c>
      <c r="L52" s="107" t="s">
        <v>109</v>
      </c>
      <c r="M52" s="107" t="s">
        <v>108</v>
      </c>
      <c r="N52" s="107" t="s">
        <v>107</v>
      </c>
      <c r="O52" s="107" t="s">
        <v>106</v>
      </c>
      <c r="P52" s="107" t="s">
        <v>105</v>
      </c>
      <c r="Q52" s="107" t="s">
        <v>104</v>
      </c>
      <c r="R52" s="107" t="s">
        <v>103</v>
      </c>
      <c r="S52" s="107" t="s">
        <v>102</v>
      </c>
      <c r="T52" s="107" t="s">
        <v>101</v>
      </c>
      <c r="U52" s="115">
        <v>2018</v>
      </c>
    </row>
    <row r="53" spans="1:21" x14ac:dyDescent="0.3">
      <c r="A53" s="107" t="s">
        <v>67</v>
      </c>
      <c r="B53" s="107" t="s">
        <v>99</v>
      </c>
      <c r="C53" s="106">
        <v>487821535</v>
      </c>
      <c r="D53" s="106">
        <v>488601617</v>
      </c>
      <c r="E53" s="106">
        <v>489827142</v>
      </c>
      <c r="F53" s="106">
        <v>491623688</v>
      </c>
      <c r="G53" s="106">
        <v>493577060</v>
      </c>
      <c r="H53" s="106">
        <v>495517460</v>
      </c>
      <c r="I53" s="106">
        <v>497368140</v>
      </c>
      <c r="J53" s="106">
        <v>499306703</v>
      </c>
      <c r="K53" s="106">
        <v>501193634</v>
      </c>
      <c r="L53" s="106">
        <v>502702657</v>
      </c>
      <c r="M53" s="106">
        <v>503807810</v>
      </c>
      <c r="N53" s="106">
        <v>503519304</v>
      </c>
      <c r="O53" s="106">
        <v>504605486</v>
      </c>
      <c r="P53" s="106">
        <v>506087169</v>
      </c>
      <c r="Q53" s="106">
        <v>507659760</v>
      </c>
      <c r="R53" s="106">
        <v>509408640</v>
      </c>
      <c r="S53" s="106">
        <v>510897987</v>
      </c>
      <c r="T53" s="106">
        <v>511876252</v>
      </c>
      <c r="U53" s="106" t="s">
        <v>82</v>
      </c>
    </row>
    <row r="54" spans="1:21" x14ac:dyDescent="0.3">
      <c r="A54" s="107" t="s">
        <v>35</v>
      </c>
      <c r="B54" s="107" t="s">
        <v>2</v>
      </c>
      <c r="C54" s="106">
        <v>10251250</v>
      </c>
      <c r="D54" s="106">
        <v>10286570</v>
      </c>
      <c r="E54" s="106">
        <v>10332785</v>
      </c>
      <c r="F54" s="106">
        <v>10376133</v>
      </c>
      <c r="G54" s="106">
        <v>10421137</v>
      </c>
      <c r="H54" s="106">
        <v>10478617</v>
      </c>
      <c r="I54" s="106">
        <v>10547958</v>
      </c>
      <c r="J54" s="106">
        <v>10625700</v>
      </c>
      <c r="K54" s="106">
        <v>10709973</v>
      </c>
      <c r="L54" s="106">
        <v>10796493</v>
      </c>
      <c r="M54" s="106">
        <v>10895586</v>
      </c>
      <c r="N54" s="106">
        <v>11038264</v>
      </c>
      <c r="O54" s="106">
        <v>11106932</v>
      </c>
      <c r="P54" s="106">
        <v>11159407</v>
      </c>
      <c r="Q54" s="106">
        <v>11209057</v>
      </c>
      <c r="R54" s="106">
        <v>11274196</v>
      </c>
      <c r="S54" s="106">
        <v>11331422</v>
      </c>
      <c r="T54" s="106">
        <v>11375158</v>
      </c>
      <c r="U54" s="106" t="s">
        <v>82</v>
      </c>
    </row>
    <row r="55" spans="1:21" x14ac:dyDescent="0.3">
      <c r="A55" s="107" t="s">
        <v>36</v>
      </c>
      <c r="B55" s="107" t="s">
        <v>3</v>
      </c>
      <c r="C55" s="106">
        <v>8170172</v>
      </c>
      <c r="D55" s="106">
        <v>8009142</v>
      </c>
      <c r="E55" s="106">
        <v>7837161</v>
      </c>
      <c r="F55" s="106">
        <v>7775327</v>
      </c>
      <c r="G55" s="106">
        <v>7716860</v>
      </c>
      <c r="H55" s="106">
        <v>7658972</v>
      </c>
      <c r="I55" s="106">
        <v>7601022</v>
      </c>
      <c r="J55" s="106">
        <v>7545338</v>
      </c>
      <c r="K55" s="106">
        <v>7492561</v>
      </c>
      <c r="L55" s="106">
        <v>7444443</v>
      </c>
      <c r="M55" s="106">
        <v>7395599</v>
      </c>
      <c r="N55" s="106">
        <v>7348328</v>
      </c>
      <c r="O55" s="106">
        <v>7305888</v>
      </c>
      <c r="P55" s="106">
        <v>7265115</v>
      </c>
      <c r="Q55" s="106">
        <v>7223938</v>
      </c>
      <c r="R55" s="106">
        <v>7177991</v>
      </c>
      <c r="S55" s="106">
        <v>7127822</v>
      </c>
      <c r="T55" s="106">
        <v>7075947</v>
      </c>
      <c r="U55" s="106" t="s">
        <v>82</v>
      </c>
    </row>
    <row r="56" spans="1:21" x14ac:dyDescent="0.3">
      <c r="A56" s="107" t="s">
        <v>37</v>
      </c>
      <c r="B56" s="107" t="s">
        <v>182</v>
      </c>
      <c r="C56" s="106">
        <v>10255063</v>
      </c>
      <c r="D56" s="106">
        <v>10216605</v>
      </c>
      <c r="E56" s="106">
        <v>10196916</v>
      </c>
      <c r="F56" s="106">
        <v>10193998</v>
      </c>
      <c r="G56" s="106">
        <v>10197101</v>
      </c>
      <c r="H56" s="106">
        <v>10211216</v>
      </c>
      <c r="I56" s="106">
        <v>10238905</v>
      </c>
      <c r="J56" s="106">
        <v>10298828</v>
      </c>
      <c r="K56" s="106">
        <v>10384603</v>
      </c>
      <c r="L56" s="106">
        <v>10443936</v>
      </c>
      <c r="M56" s="106">
        <v>10474410</v>
      </c>
      <c r="N56" s="106">
        <v>10496088</v>
      </c>
      <c r="O56" s="106">
        <v>10510785</v>
      </c>
      <c r="P56" s="106">
        <v>10514272</v>
      </c>
      <c r="Q56" s="106">
        <v>10525347</v>
      </c>
      <c r="R56" s="106">
        <v>10546059</v>
      </c>
      <c r="S56" s="106">
        <v>10566332</v>
      </c>
      <c r="T56" s="106">
        <v>10594438</v>
      </c>
      <c r="U56" s="106" t="s">
        <v>82</v>
      </c>
    </row>
    <row r="57" spans="1:21" x14ac:dyDescent="0.3">
      <c r="A57" s="107" t="s">
        <v>38</v>
      </c>
      <c r="B57" s="107" t="s">
        <v>4</v>
      </c>
      <c r="C57" s="106">
        <v>5339616</v>
      </c>
      <c r="D57" s="106">
        <v>5358783</v>
      </c>
      <c r="E57" s="106">
        <v>5375931</v>
      </c>
      <c r="F57" s="106">
        <v>5390574</v>
      </c>
      <c r="G57" s="106">
        <v>5404523</v>
      </c>
      <c r="H57" s="106">
        <v>5419432</v>
      </c>
      <c r="I57" s="106">
        <v>5437272</v>
      </c>
      <c r="J57" s="106">
        <v>5461438</v>
      </c>
      <c r="K57" s="106">
        <v>5493621</v>
      </c>
      <c r="L57" s="106">
        <v>5523095</v>
      </c>
      <c r="M57" s="106">
        <v>5547683</v>
      </c>
      <c r="N57" s="106">
        <v>5570572</v>
      </c>
      <c r="O57" s="106">
        <v>5591572</v>
      </c>
      <c r="P57" s="106">
        <v>5614932</v>
      </c>
      <c r="Q57" s="106">
        <v>5643475</v>
      </c>
      <c r="R57" s="106">
        <v>5683483</v>
      </c>
      <c r="S57" s="106">
        <v>5728010</v>
      </c>
      <c r="T57" s="106">
        <v>5764980</v>
      </c>
      <c r="U57" s="106" t="s">
        <v>82</v>
      </c>
    </row>
    <row r="58" spans="1:21" x14ac:dyDescent="0.3">
      <c r="A58" s="107" t="s">
        <v>158</v>
      </c>
      <c r="B58" s="107" t="s">
        <v>157</v>
      </c>
      <c r="C58" s="106">
        <v>82211508</v>
      </c>
      <c r="D58" s="106">
        <v>82349925</v>
      </c>
      <c r="E58" s="106">
        <v>82488495</v>
      </c>
      <c r="F58" s="106">
        <v>82534176</v>
      </c>
      <c r="G58" s="106">
        <v>82516260</v>
      </c>
      <c r="H58" s="106">
        <v>82469422</v>
      </c>
      <c r="I58" s="106">
        <v>82376451</v>
      </c>
      <c r="J58" s="106">
        <v>82266372</v>
      </c>
      <c r="K58" s="106">
        <v>82110097</v>
      </c>
      <c r="L58" s="106">
        <v>81902307</v>
      </c>
      <c r="M58" s="106">
        <v>81776930</v>
      </c>
      <c r="N58" s="106">
        <v>80274983</v>
      </c>
      <c r="O58" s="106">
        <v>80425823</v>
      </c>
      <c r="P58" s="106">
        <v>80645605</v>
      </c>
      <c r="Q58" s="106">
        <v>80982500</v>
      </c>
      <c r="R58" s="106">
        <v>81686611</v>
      </c>
      <c r="S58" s="106">
        <v>82348669</v>
      </c>
      <c r="T58" s="106">
        <v>82657002</v>
      </c>
      <c r="U58" s="106" t="s">
        <v>82</v>
      </c>
    </row>
    <row r="59" spans="1:21" x14ac:dyDescent="0.3">
      <c r="A59" s="107" t="s">
        <v>40</v>
      </c>
      <c r="B59" s="107" t="s">
        <v>6</v>
      </c>
      <c r="C59" s="106">
        <v>1396985</v>
      </c>
      <c r="D59" s="106">
        <v>1388115</v>
      </c>
      <c r="E59" s="106">
        <v>1379350</v>
      </c>
      <c r="F59" s="106">
        <v>1370720</v>
      </c>
      <c r="G59" s="106">
        <v>1362550</v>
      </c>
      <c r="H59" s="106">
        <v>1354775</v>
      </c>
      <c r="I59" s="106">
        <v>1346810</v>
      </c>
      <c r="J59" s="106">
        <v>1340680</v>
      </c>
      <c r="K59" s="106">
        <v>1337090</v>
      </c>
      <c r="L59" s="106">
        <v>1334515</v>
      </c>
      <c r="M59" s="106">
        <v>1331475</v>
      </c>
      <c r="N59" s="106">
        <v>1327439</v>
      </c>
      <c r="O59" s="106">
        <v>1322696</v>
      </c>
      <c r="P59" s="106">
        <v>1317997</v>
      </c>
      <c r="Q59" s="106">
        <v>1314545</v>
      </c>
      <c r="R59" s="106">
        <v>1315407</v>
      </c>
      <c r="S59" s="106">
        <v>1315790</v>
      </c>
      <c r="T59" s="106">
        <v>1317384</v>
      </c>
      <c r="U59" s="106" t="s">
        <v>82</v>
      </c>
    </row>
    <row r="60" spans="1:21" x14ac:dyDescent="0.3">
      <c r="A60" s="107" t="s">
        <v>41</v>
      </c>
      <c r="B60" s="107" t="s">
        <v>7</v>
      </c>
      <c r="C60" s="106">
        <v>3805174</v>
      </c>
      <c r="D60" s="106">
        <v>3866243</v>
      </c>
      <c r="E60" s="106">
        <v>3931947</v>
      </c>
      <c r="F60" s="106">
        <v>3996521</v>
      </c>
      <c r="G60" s="106">
        <v>4070262</v>
      </c>
      <c r="H60" s="106">
        <v>4159914</v>
      </c>
      <c r="I60" s="106">
        <v>4273591</v>
      </c>
      <c r="J60" s="106">
        <v>4398942</v>
      </c>
      <c r="K60" s="106">
        <v>4489544</v>
      </c>
      <c r="L60" s="106">
        <v>4535375</v>
      </c>
      <c r="M60" s="106">
        <v>4560155</v>
      </c>
      <c r="N60" s="106">
        <v>4580084</v>
      </c>
      <c r="O60" s="106">
        <v>4599533</v>
      </c>
      <c r="P60" s="106">
        <v>4623816</v>
      </c>
      <c r="Q60" s="106">
        <v>4657740</v>
      </c>
      <c r="R60" s="106">
        <v>4701957</v>
      </c>
      <c r="S60" s="106">
        <v>4755335</v>
      </c>
      <c r="T60" s="106">
        <v>4807388</v>
      </c>
      <c r="U60" s="106" t="s">
        <v>82</v>
      </c>
    </row>
    <row r="61" spans="1:21" x14ac:dyDescent="0.3">
      <c r="A61" s="107" t="s">
        <v>42</v>
      </c>
      <c r="B61" s="107" t="s">
        <v>8</v>
      </c>
      <c r="C61" s="106">
        <v>10805808</v>
      </c>
      <c r="D61" s="106">
        <v>10862132</v>
      </c>
      <c r="E61" s="106">
        <v>10902022</v>
      </c>
      <c r="F61" s="106">
        <v>10928070</v>
      </c>
      <c r="G61" s="106">
        <v>10955141</v>
      </c>
      <c r="H61" s="106">
        <v>10987314</v>
      </c>
      <c r="I61" s="106">
        <v>11020362</v>
      </c>
      <c r="J61" s="106">
        <v>11048473</v>
      </c>
      <c r="K61" s="106">
        <v>11077841</v>
      </c>
      <c r="L61" s="106">
        <v>11107017</v>
      </c>
      <c r="M61" s="106">
        <v>11121341</v>
      </c>
      <c r="N61" s="106">
        <v>11104899</v>
      </c>
      <c r="O61" s="106">
        <v>11045011</v>
      </c>
      <c r="P61" s="106">
        <v>10965211</v>
      </c>
      <c r="Q61" s="106">
        <v>10892413</v>
      </c>
      <c r="R61" s="106">
        <v>10820883</v>
      </c>
      <c r="S61" s="106">
        <v>10775971</v>
      </c>
      <c r="T61" s="106">
        <v>10754679</v>
      </c>
      <c r="U61" s="106" t="s">
        <v>82</v>
      </c>
    </row>
    <row r="62" spans="1:21" x14ac:dyDescent="0.3">
      <c r="A62" s="107" t="s">
        <v>43</v>
      </c>
      <c r="B62" s="107" t="s">
        <v>9</v>
      </c>
      <c r="C62" s="106">
        <v>40567864</v>
      </c>
      <c r="D62" s="106">
        <v>40850412</v>
      </c>
      <c r="E62" s="106">
        <v>41431558</v>
      </c>
      <c r="F62" s="106">
        <v>42187645</v>
      </c>
      <c r="G62" s="106">
        <v>42921895</v>
      </c>
      <c r="H62" s="106">
        <v>43653155</v>
      </c>
      <c r="I62" s="106">
        <v>44397319</v>
      </c>
      <c r="J62" s="106">
        <v>45226803</v>
      </c>
      <c r="K62" s="106">
        <v>45954106</v>
      </c>
      <c r="L62" s="106">
        <v>46362946</v>
      </c>
      <c r="M62" s="106">
        <v>46576897</v>
      </c>
      <c r="N62" s="106">
        <v>46742697</v>
      </c>
      <c r="O62" s="106">
        <v>46773055</v>
      </c>
      <c r="P62" s="106">
        <v>46620045</v>
      </c>
      <c r="Q62" s="106">
        <v>46480882</v>
      </c>
      <c r="R62" s="106">
        <v>46444832</v>
      </c>
      <c r="S62" s="106">
        <v>46483569</v>
      </c>
      <c r="T62" s="106">
        <v>46593236</v>
      </c>
      <c r="U62" s="106" t="s">
        <v>82</v>
      </c>
    </row>
    <row r="63" spans="1:21" x14ac:dyDescent="0.3">
      <c r="A63" s="107" t="s">
        <v>44</v>
      </c>
      <c r="B63" s="107" t="s">
        <v>10</v>
      </c>
      <c r="C63" s="106">
        <v>60762169</v>
      </c>
      <c r="D63" s="106">
        <v>61201676</v>
      </c>
      <c r="E63" s="106">
        <v>61644062</v>
      </c>
      <c r="F63" s="106">
        <v>62078165</v>
      </c>
      <c r="G63" s="106">
        <v>62532556</v>
      </c>
      <c r="H63" s="106">
        <v>63001253</v>
      </c>
      <c r="I63" s="106">
        <v>63437350</v>
      </c>
      <c r="J63" s="106">
        <v>63826129</v>
      </c>
      <c r="K63" s="106">
        <v>64178710</v>
      </c>
      <c r="L63" s="106">
        <v>64504541</v>
      </c>
      <c r="M63" s="106">
        <v>64818789</v>
      </c>
      <c r="N63" s="106">
        <v>65127852</v>
      </c>
      <c r="O63" s="106">
        <v>65438667</v>
      </c>
      <c r="P63" s="106">
        <v>65771309</v>
      </c>
      <c r="Q63" s="106">
        <v>66084116</v>
      </c>
      <c r="R63" s="106">
        <v>66593366</v>
      </c>
      <c r="S63" s="106">
        <v>66859768</v>
      </c>
      <c r="T63" s="106">
        <v>66865144</v>
      </c>
      <c r="U63" s="106" t="s">
        <v>82</v>
      </c>
    </row>
    <row r="64" spans="1:21" x14ac:dyDescent="0.3">
      <c r="A64" s="107" t="s">
        <v>45</v>
      </c>
      <c r="B64" s="107" t="s">
        <v>31</v>
      </c>
      <c r="C64" s="106">
        <v>4468302</v>
      </c>
      <c r="D64" s="106">
        <v>4300450</v>
      </c>
      <c r="E64" s="106">
        <v>4305439</v>
      </c>
      <c r="F64" s="106">
        <v>4305555</v>
      </c>
      <c r="G64" s="106">
        <v>4308293</v>
      </c>
      <c r="H64" s="106">
        <v>4311674</v>
      </c>
      <c r="I64" s="106">
        <v>4313009</v>
      </c>
      <c r="J64" s="106">
        <v>4312749</v>
      </c>
      <c r="K64" s="106">
        <v>4310882</v>
      </c>
      <c r="L64" s="106">
        <v>4306322</v>
      </c>
      <c r="M64" s="106">
        <v>4296352</v>
      </c>
      <c r="N64" s="106">
        <v>4282921</v>
      </c>
      <c r="O64" s="106">
        <v>4269062</v>
      </c>
      <c r="P64" s="106">
        <v>4254475</v>
      </c>
      <c r="Q64" s="106">
        <v>4236063</v>
      </c>
      <c r="R64" s="106">
        <v>4207993</v>
      </c>
      <c r="S64" s="106">
        <v>4172441</v>
      </c>
      <c r="T64" s="106">
        <v>4129853</v>
      </c>
      <c r="U64" s="106" t="s">
        <v>82</v>
      </c>
    </row>
    <row r="65" spans="1:21" x14ac:dyDescent="0.3">
      <c r="A65" s="107" t="s">
        <v>46</v>
      </c>
      <c r="B65" s="107" t="s">
        <v>11</v>
      </c>
      <c r="C65" s="106">
        <v>56942108</v>
      </c>
      <c r="D65" s="106">
        <v>56974100</v>
      </c>
      <c r="E65" s="106">
        <v>57059007</v>
      </c>
      <c r="F65" s="106">
        <v>57313203</v>
      </c>
      <c r="G65" s="106">
        <v>57685327</v>
      </c>
      <c r="H65" s="106">
        <v>57969484</v>
      </c>
      <c r="I65" s="106">
        <v>58143979</v>
      </c>
      <c r="J65" s="106">
        <v>58438310</v>
      </c>
      <c r="K65" s="106">
        <v>58826731</v>
      </c>
      <c r="L65" s="106">
        <v>59095365</v>
      </c>
      <c r="M65" s="106">
        <v>59277417</v>
      </c>
      <c r="N65" s="106">
        <v>59379449</v>
      </c>
      <c r="O65" s="106">
        <v>59539717</v>
      </c>
      <c r="P65" s="106">
        <v>60233948</v>
      </c>
      <c r="Q65" s="106">
        <v>60789140</v>
      </c>
      <c r="R65" s="106">
        <v>60730582</v>
      </c>
      <c r="S65" s="106">
        <v>60627498</v>
      </c>
      <c r="T65" s="106">
        <v>60536709</v>
      </c>
      <c r="U65" s="106" t="s">
        <v>82</v>
      </c>
    </row>
    <row r="66" spans="1:21" x14ac:dyDescent="0.3">
      <c r="A66" s="107" t="s">
        <v>47</v>
      </c>
      <c r="B66" s="107" t="s">
        <v>12</v>
      </c>
      <c r="C66" s="106">
        <v>694023</v>
      </c>
      <c r="D66" s="106">
        <v>701544</v>
      </c>
      <c r="E66" s="106">
        <v>709630</v>
      </c>
      <c r="F66" s="106">
        <v>718307</v>
      </c>
      <c r="G66" s="106">
        <v>727980</v>
      </c>
      <c r="H66" s="106">
        <v>738540</v>
      </c>
      <c r="I66" s="106">
        <v>750965</v>
      </c>
      <c r="J66" s="106">
        <v>767125</v>
      </c>
      <c r="K66" s="106">
        <v>786632</v>
      </c>
      <c r="L66" s="106">
        <v>808035</v>
      </c>
      <c r="M66" s="106">
        <v>829446</v>
      </c>
      <c r="N66" s="106">
        <v>850881</v>
      </c>
      <c r="O66" s="106">
        <v>863945</v>
      </c>
      <c r="P66" s="106">
        <v>861939</v>
      </c>
      <c r="Q66" s="106">
        <v>852504</v>
      </c>
      <c r="R66" s="106">
        <v>847664</v>
      </c>
      <c r="S66" s="106">
        <v>851561</v>
      </c>
      <c r="T66" s="106">
        <v>859519</v>
      </c>
      <c r="U66" s="106" t="s">
        <v>82</v>
      </c>
    </row>
    <row r="67" spans="1:21" x14ac:dyDescent="0.3">
      <c r="A67" s="107" t="s">
        <v>48</v>
      </c>
      <c r="B67" s="107" t="s">
        <v>13</v>
      </c>
      <c r="C67" s="106">
        <v>2367550</v>
      </c>
      <c r="D67" s="106">
        <v>2337170</v>
      </c>
      <c r="E67" s="106">
        <v>2310173</v>
      </c>
      <c r="F67" s="106">
        <v>2287955</v>
      </c>
      <c r="G67" s="106">
        <v>2263122</v>
      </c>
      <c r="H67" s="106">
        <v>2238799</v>
      </c>
      <c r="I67" s="106">
        <v>2218357</v>
      </c>
      <c r="J67" s="106">
        <v>2200325</v>
      </c>
      <c r="K67" s="106">
        <v>2177322</v>
      </c>
      <c r="L67" s="106">
        <v>2141669</v>
      </c>
      <c r="M67" s="106">
        <v>2097555</v>
      </c>
      <c r="N67" s="106">
        <v>2059709</v>
      </c>
      <c r="O67" s="106">
        <v>2034319</v>
      </c>
      <c r="P67" s="106">
        <v>2012647</v>
      </c>
      <c r="Q67" s="106">
        <v>1993782</v>
      </c>
      <c r="R67" s="106">
        <v>1977527</v>
      </c>
      <c r="S67" s="106">
        <v>1959537</v>
      </c>
      <c r="T67" s="106">
        <v>1942248</v>
      </c>
      <c r="U67" s="106" t="s">
        <v>82</v>
      </c>
    </row>
    <row r="68" spans="1:21" x14ac:dyDescent="0.3">
      <c r="A68" s="107" t="s">
        <v>49</v>
      </c>
      <c r="B68" s="107" t="s">
        <v>14</v>
      </c>
      <c r="C68" s="106">
        <v>3499536</v>
      </c>
      <c r="D68" s="106">
        <v>3470818</v>
      </c>
      <c r="E68" s="106">
        <v>3443067</v>
      </c>
      <c r="F68" s="106">
        <v>3415213</v>
      </c>
      <c r="G68" s="106">
        <v>3377075</v>
      </c>
      <c r="H68" s="106">
        <v>3322528</v>
      </c>
      <c r="I68" s="106">
        <v>3269909</v>
      </c>
      <c r="J68" s="106">
        <v>3231294</v>
      </c>
      <c r="K68" s="106">
        <v>3198231</v>
      </c>
      <c r="L68" s="106">
        <v>3162916</v>
      </c>
      <c r="M68" s="106">
        <v>3097282</v>
      </c>
      <c r="N68" s="106">
        <v>3028115</v>
      </c>
      <c r="O68" s="106">
        <v>2987773</v>
      </c>
      <c r="P68" s="106">
        <v>2957689</v>
      </c>
      <c r="Q68" s="106">
        <v>2932367</v>
      </c>
      <c r="R68" s="106">
        <v>2904910</v>
      </c>
      <c r="S68" s="106">
        <v>2868231</v>
      </c>
      <c r="T68" s="106">
        <v>2828403</v>
      </c>
      <c r="U68" s="106" t="s">
        <v>82</v>
      </c>
    </row>
    <row r="69" spans="1:21" x14ac:dyDescent="0.3">
      <c r="A69" s="107" t="s">
        <v>50</v>
      </c>
      <c r="B69" s="107" t="s">
        <v>15</v>
      </c>
      <c r="C69" s="106">
        <v>436300</v>
      </c>
      <c r="D69" s="106">
        <v>441525</v>
      </c>
      <c r="E69" s="106">
        <v>446175</v>
      </c>
      <c r="F69" s="106">
        <v>451630</v>
      </c>
      <c r="G69" s="106">
        <v>458095</v>
      </c>
      <c r="H69" s="106">
        <v>465158</v>
      </c>
      <c r="I69" s="106">
        <v>472637</v>
      </c>
      <c r="J69" s="106">
        <v>479993</v>
      </c>
      <c r="K69" s="106">
        <v>488650</v>
      </c>
      <c r="L69" s="106">
        <v>497783</v>
      </c>
      <c r="M69" s="106">
        <v>506953</v>
      </c>
      <c r="N69" s="106">
        <v>518347</v>
      </c>
      <c r="O69" s="106">
        <v>530946</v>
      </c>
      <c r="P69" s="106">
        <v>543360</v>
      </c>
      <c r="Q69" s="106">
        <v>556319</v>
      </c>
      <c r="R69" s="106">
        <v>569604</v>
      </c>
      <c r="S69" s="106">
        <v>582014</v>
      </c>
      <c r="T69" s="106">
        <v>596336</v>
      </c>
      <c r="U69" s="106" t="s">
        <v>82</v>
      </c>
    </row>
    <row r="70" spans="1:21" x14ac:dyDescent="0.3">
      <c r="A70" s="107" t="s">
        <v>51</v>
      </c>
      <c r="B70" s="107" t="s">
        <v>16</v>
      </c>
      <c r="C70" s="106">
        <v>10210971</v>
      </c>
      <c r="D70" s="106">
        <v>10187576</v>
      </c>
      <c r="E70" s="106">
        <v>10158608</v>
      </c>
      <c r="F70" s="106">
        <v>10129552</v>
      </c>
      <c r="G70" s="106">
        <v>10107146</v>
      </c>
      <c r="H70" s="106">
        <v>10087065</v>
      </c>
      <c r="I70" s="106">
        <v>10071370</v>
      </c>
      <c r="J70" s="106">
        <v>10055780</v>
      </c>
      <c r="K70" s="106">
        <v>10038188</v>
      </c>
      <c r="L70" s="106">
        <v>10022650</v>
      </c>
      <c r="M70" s="106">
        <v>10000023</v>
      </c>
      <c r="N70" s="106">
        <v>9971727</v>
      </c>
      <c r="O70" s="106">
        <v>9920362</v>
      </c>
      <c r="P70" s="106">
        <v>9893082</v>
      </c>
      <c r="Q70" s="106">
        <v>9866468</v>
      </c>
      <c r="R70" s="106">
        <v>9843028</v>
      </c>
      <c r="S70" s="106">
        <v>9814023</v>
      </c>
      <c r="T70" s="106">
        <v>9787966</v>
      </c>
      <c r="U70" s="106" t="s">
        <v>82</v>
      </c>
    </row>
    <row r="71" spans="1:21" x14ac:dyDescent="0.3">
      <c r="A71" s="107" t="s">
        <v>52</v>
      </c>
      <c r="B71" s="107" t="s">
        <v>17</v>
      </c>
      <c r="C71" s="106">
        <v>390087</v>
      </c>
      <c r="D71" s="106">
        <v>393028</v>
      </c>
      <c r="E71" s="106">
        <v>395969</v>
      </c>
      <c r="F71" s="106">
        <v>398582</v>
      </c>
      <c r="G71" s="106">
        <v>401268</v>
      </c>
      <c r="H71" s="106">
        <v>403834</v>
      </c>
      <c r="I71" s="106">
        <v>405308</v>
      </c>
      <c r="J71" s="106">
        <v>406724</v>
      </c>
      <c r="K71" s="106">
        <v>409379</v>
      </c>
      <c r="L71" s="106">
        <v>412477</v>
      </c>
      <c r="M71" s="106">
        <v>414508</v>
      </c>
      <c r="N71" s="106">
        <v>416268</v>
      </c>
      <c r="O71" s="106">
        <v>420028</v>
      </c>
      <c r="P71" s="106">
        <v>425967</v>
      </c>
      <c r="Q71" s="106">
        <v>434558</v>
      </c>
      <c r="R71" s="106">
        <v>445053</v>
      </c>
      <c r="S71" s="106">
        <v>455356</v>
      </c>
      <c r="T71" s="106">
        <v>467999</v>
      </c>
      <c r="U71" s="106" t="s">
        <v>82</v>
      </c>
    </row>
    <row r="72" spans="1:21" x14ac:dyDescent="0.3">
      <c r="A72" s="107" t="s">
        <v>53</v>
      </c>
      <c r="B72" s="107" t="s">
        <v>18</v>
      </c>
      <c r="C72" s="106">
        <v>15925513</v>
      </c>
      <c r="D72" s="106">
        <v>16046180</v>
      </c>
      <c r="E72" s="106">
        <v>16148929</v>
      </c>
      <c r="F72" s="106">
        <v>16225302</v>
      </c>
      <c r="G72" s="106">
        <v>16281779</v>
      </c>
      <c r="H72" s="106">
        <v>16319868</v>
      </c>
      <c r="I72" s="106">
        <v>16346101</v>
      </c>
      <c r="J72" s="106">
        <v>16381696</v>
      </c>
      <c r="K72" s="106">
        <v>16445593</v>
      </c>
      <c r="L72" s="106">
        <v>16530388</v>
      </c>
      <c r="M72" s="106">
        <v>16615394</v>
      </c>
      <c r="N72" s="106">
        <v>16693074</v>
      </c>
      <c r="O72" s="106">
        <v>16754962</v>
      </c>
      <c r="P72" s="106">
        <v>16804432</v>
      </c>
      <c r="Q72" s="106">
        <v>16865008</v>
      </c>
      <c r="R72" s="106">
        <v>16939923</v>
      </c>
      <c r="S72" s="106">
        <v>17030314</v>
      </c>
      <c r="T72" s="106">
        <v>17131296</v>
      </c>
      <c r="U72" s="106" t="s">
        <v>82</v>
      </c>
    </row>
    <row r="73" spans="1:21" x14ac:dyDescent="0.3">
      <c r="A73" s="107" t="s">
        <v>54</v>
      </c>
      <c r="B73" s="107" t="s">
        <v>19</v>
      </c>
      <c r="C73" s="106">
        <v>8011566</v>
      </c>
      <c r="D73" s="106">
        <v>8042293</v>
      </c>
      <c r="E73" s="106">
        <v>8081957</v>
      </c>
      <c r="F73" s="106">
        <v>8121423</v>
      </c>
      <c r="G73" s="106">
        <v>8171966</v>
      </c>
      <c r="H73" s="106">
        <v>8227829</v>
      </c>
      <c r="I73" s="106">
        <v>8268641</v>
      </c>
      <c r="J73" s="106">
        <v>8295487</v>
      </c>
      <c r="K73" s="106">
        <v>8321496</v>
      </c>
      <c r="L73" s="106">
        <v>8343323</v>
      </c>
      <c r="M73" s="106">
        <v>8363404</v>
      </c>
      <c r="N73" s="106">
        <v>8391643</v>
      </c>
      <c r="O73" s="106">
        <v>8429991</v>
      </c>
      <c r="P73" s="106">
        <v>8479823</v>
      </c>
      <c r="Q73" s="106">
        <v>8546356</v>
      </c>
      <c r="R73" s="106">
        <v>8642699</v>
      </c>
      <c r="S73" s="106">
        <v>8736668</v>
      </c>
      <c r="T73" s="106">
        <v>8797566</v>
      </c>
      <c r="U73" s="106" t="s">
        <v>82</v>
      </c>
    </row>
    <row r="74" spans="1:21" x14ac:dyDescent="0.3">
      <c r="A74" s="107" t="s">
        <v>70</v>
      </c>
      <c r="B74" s="107" t="s">
        <v>20</v>
      </c>
      <c r="C74" s="106">
        <v>38258629</v>
      </c>
      <c r="D74" s="106">
        <v>38248076</v>
      </c>
      <c r="E74" s="106">
        <v>38230364</v>
      </c>
      <c r="F74" s="106">
        <v>38204570</v>
      </c>
      <c r="G74" s="106">
        <v>38182222</v>
      </c>
      <c r="H74" s="106">
        <v>38165445</v>
      </c>
      <c r="I74" s="106">
        <v>38141267</v>
      </c>
      <c r="J74" s="106">
        <v>38120560</v>
      </c>
      <c r="K74" s="106">
        <v>38125759</v>
      </c>
      <c r="L74" s="106">
        <v>38151603</v>
      </c>
      <c r="M74" s="106">
        <v>38042794</v>
      </c>
      <c r="N74" s="106">
        <v>38063255</v>
      </c>
      <c r="O74" s="106">
        <v>38063164</v>
      </c>
      <c r="P74" s="106">
        <v>38040196</v>
      </c>
      <c r="Q74" s="106">
        <v>38011735</v>
      </c>
      <c r="R74" s="106">
        <v>37986412</v>
      </c>
      <c r="S74" s="106">
        <v>37970087</v>
      </c>
      <c r="T74" s="106">
        <v>37974826</v>
      </c>
      <c r="U74" s="106" t="s">
        <v>82</v>
      </c>
    </row>
    <row r="75" spans="1:21" x14ac:dyDescent="0.3">
      <c r="A75" s="107" t="s">
        <v>55</v>
      </c>
      <c r="B75" s="107" t="s">
        <v>21</v>
      </c>
      <c r="C75" s="106">
        <v>10289898</v>
      </c>
      <c r="D75" s="106">
        <v>10362722</v>
      </c>
      <c r="E75" s="106">
        <v>10419631</v>
      </c>
      <c r="F75" s="106">
        <v>10458821</v>
      </c>
      <c r="G75" s="106">
        <v>10483861</v>
      </c>
      <c r="H75" s="106">
        <v>10503330</v>
      </c>
      <c r="I75" s="106">
        <v>10522288</v>
      </c>
      <c r="J75" s="106">
        <v>10542964</v>
      </c>
      <c r="K75" s="106">
        <v>10558177</v>
      </c>
      <c r="L75" s="106">
        <v>10568247</v>
      </c>
      <c r="M75" s="106">
        <v>10573100</v>
      </c>
      <c r="N75" s="106">
        <v>10557560</v>
      </c>
      <c r="O75" s="106">
        <v>10514844</v>
      </c>
      <c r="P75" s="106">
        <v>10457295</v>
      </c>
      <c r="Q75" s="106">
        <v>10401062</v>
      </c>
      <c r="R75" s="106">
        <v>10358076</v>
      </c>
      <c r="S75" s="106">
        <v>10325452</v>
      </c>
      <c r="T75" s="106">
        <v>10300300</v>
      </c>
      <c r="U75" s="106" t="s">
        <v>82</v>
      </c>
    </row>
    <row r="76" spans="1:21" x14ac:dyDescent="0.3">
      <c r="A76" s="107" t="s">
        <v>56</v>
      </c>
      <c r="B76" s="107" t="s">
        <v>22</v>
      </c>
      <c r="C76" s="106">
        <v>22442971</v>
      </c>
      <c r="D76" s="106">
        <v>22131970</v>
      </c>
      <c r="E76" s="106">
        <v>21730496</v>
      </c>
      <c r="F76" s="106">
        <v>21574326</v>
      </c>
      <c r="G76" s="106">
        <v>21451748</v>
      </c>
      <c r="H76" s="106">
        <v>21319685</v>
      </c>
      <c r="I76" s="106">
        <v>21193760</v>
      </c>
      <c r="J76" s="106">
        <v>20882982</v>
      </c>
      <c r="K76" s="106">
        <v>20537875</v>
      </c>
      <c r="L76" s="106">
        <v>20367487</v>
      </c>
      <c r="M76" s="106">
        <v>20246871</v>
      </c>
      <c r="N76" s="106">
        <v>20147528</v>
      </c>
      <c r="O76" s="106">
        <v>20058035</v>
      </c>
      <c r="P76" s="106">
        <v>19983693</v>
      </c>
      <c r="Q76" s="106">
        <v>19908979</v>
      </c>
      <c r="R76" s="106">
        <v>19815481</v>
      </c>
      <c r="S76" s="106">
        <v>19702332</v>
      </c>
      <c r="T76" s="106">
        <v>19587491</v>
      </c>
      <c r="U76" s="106" t="s">
        <v>82</v>
      </c>
    </row>
    <row r="77" spans="1:21" x14ac:dyDescent="0.3">
      <c r="A77" s="107" t="s">
        <v>57</v>
      </c>
      <c r="B77" s="107" t="s">
        <v>23</v>
      </c>
      <c r="C77" s="106">
        <v>1988925</v>
      </c>
      <c r="D77" s="106">
        <v>1992060</v>
      </c>
      <c r="E77" s="106">
        <v>1994530</v>
      </c>
      <c r="F77" s="106">
        <v>1995733</v>
      </c>
      <c r="G77" s="106">
        <v>1997012</v>
      </c>
      <c r="H77" s="106">
        <v>2000474</v>
      </c>
      <c r="I77" s="106">
        <v>2006868</v>
      </c>
      <c r="J77" s="106">
        <v>2018122</v>
      </c>
      <c r="K77" s="106">
        <v>2021316</v>
      </c>
      <c r="L77" s="106">
        <v>2039669</v>
      </c>
      <c r="M77" s="106">
        <v>2048583</v>
      </c>
      <c r="N77" s="106">
        <v>2052843</v>
      </c>
      <c r="O77" s="106">
        <v>2057159</v>
      </c>
      <c r="P77" s="106">
        <v>2059953</v>
      </c>
      <c r="Q77" s="106">
        <v>2061980</v>
      </c>
      <c r="R77" s="106">
        <v>2063531</v>
      </c>
      <c r="S77" s="106">
        <v>2065042</v>
      </c>
      <c r="T77" s="106">
        <v>2066388</v>
      </c>
      <c r="U77" s="106" t="s">
        <v>82</v>
      </c>
    </row>
    <row r="78" spans="1:21" x14ac:dyDescent="0.3">
      <c r="A78" s="107" t="s">
        <v>71</v>
      </c>
      <c r="B78" s="107" t="s">
        <v>24</v>
      </c>
      <c r="C78" s="106">
        <v>5388720</v>
      </c>
      <c r="D78" s="106">
        <v>5378867</v>
      </c>
      <c r="E78" s="106">
        <v>5376912</v>
      </c>
      <c r="F78" s="106">
        <v>5373374</v>
      </c>
      <c r="G78" s="106">
        <v>5372280</v>
      </c>
      <c r="H78" s="106">
        <v>5372807</v>
      </c>
      <c r="I78" s="106">
        <v>5373054</v>
      </c>
      <c r="J78" s="106">
        <v>5374622</v>
      </c>
      <c r="K78" s="106">
        <v>5379233</v>
      </c>
      <c r="L78" s="106">
        <v>5386406</v>
      </c>
      <c r="M78" s="106">
        <v>5391428</v>
      </c>
      <c r="N78" s="106">
        <v>5398384</v>
      </c>
      <c r="O78" s="106">
        <v>5407579</v>
      </c>
      <c r="P78" s="106">
        <v>5413393</v>
      </c>
      <c r="Q78" s="106">
        <v>5418649</v>
      </c>
      <c r="R78" s="106">
        <v>5423801</v>
      </c>
      <c r="S78" s="106">
        <v>5430798</v>
      </c>
      <c r="T78" s="106">
        <v>5439232</v>
      </c>
      <c r="U78" s="106" t="s">
        <v>82</v>
      </c>
    </row>
    <row r="79" spans="1:21" x14ac:dyDescent="0.3">
      <c r="A79" s="107" t="s">
        <v>58</v>
      </c>
      <c r="B79" s="107" t="s">
        <v>25</v>
      </c>
      <c r="C79" s="106">
        <v>5176209</v>
      </c>
      <c r="D79" s="106">
        <v>5188008</v>
      </c>
      <c r="E79" s="106">
        <v>5200598</v>
      </c>
      <c r="F79" s="106">
        <v>5213014</v>
      </c>
      <c r="G79" s="106">
        <v>5228172</v>
      </c>
      <c r="H79" s="106">
        <v>5246096</v>
      </c>
      <c r="I79" s="106">
        <v>5266268</v>
      </c>
      <c r="J79" s="106">
        <v>5288720</v>
      </c>
      <c r="K79" s="106">
        <v>5313399</v>
      </c>
      <c r="L79" s="106">
        <v>5338871</v>
      </c>
      <c r="M79" s="106">
        <v>5363352</v>
      </c>
      <c r="N79" s="106">
        <v>5388272</v>
      </c>
      <c r="O79" s="106">
        <v>5413971</v>
      </c>
      <c r="P79" s="106">
        <v>5438972</v>
      </c>
      <c r="Q79" s="106">
        <v>5461512</v>
      </c>
      <c r="R79" s="106">
        <v>5479531</v>
      </c>
      <c r="S79" s="106">
        <v>5495303</v>
      </c>
      <c r="T79" s="106">
        <v>5508214</v>
      </c>
      <c r="U79" s="106" t="s">
        <v>82</v>
      </c>
    </row>
    <row r="80" spans="1:21" x14ac:dyDescent="0.3">
      <c r="A80" s="107" t="s">
        <v>59</v>
      </c>
      <c r="B80" s="107" t="s">
        <v>26</v>
      </c>
      <c r="C80" s="106">
        <v>8872109</v>
      </c>
      <c r="D80" s="106">
        <v>8895960</v>
      </c>
      <c r="E80" s="106">
        <v>8924958</v>
      </c>
      <c r="F80" s="106">
        <v>8958229</v>
      </c>
      <c r="G80" s="106">
        <v>8993531</v>
      </c>
      <c r="H80" s="106">
        <v>9029572</v>
      </c>
      <c r="I80" s="106">
        <v>9080505</v>
      </c>
      <c r="J80" s="106">
        <v>9148092</v>
      </c>
      <c r="K80" s="106">
        <v>9219637</v>
      </c>
      <c r="L80" s="106">
        <v>9298515</v>
      </c>
      <c r="M80" s="106">
        <v>9378126</v>
      </c>
      <c r="N80" s="106">
        <v>9449213</v>
      </c>
      <c r="O80" s="106">
        <v>9519374</v>
      </c>
      <c r="P80" s="106">
        <v>9600379</v>
      </c>
      <c r="Q80" s="106">
        <v>9696110</v>
      </c>
      <c r="R80" s="106">
        <v>9799186</v>
      </c>
      <c r="S80" s="106">
        <v>9923085</v>
      </c>
      <c r="T80" s="106">
        <v>10057698</v>
      </c>
      <c r="U80" s="106" t="s">
        <v>82</v>
      </c>
    </row>
    <row r="81" spans="1:21" x14ac:dyDescent="0.3">
      <c r="A81" s="107" t="s">
        <v>60</v>
      </c>
      <c r="B81" s="107" t="s">
        <v>27</v>
      </c>
      <c r="C81" s="106">
        <v>58892514</v>
      </c>
      <c r="D81" s="106">
        <v>59119673</v>
      </c>
      <c r="E81" s="106">
        <v>59370479</v>
      </c>
      <c r="F81" s="106">
        <v>59647577</v>
      </c>
      <c r="G81" s="106">
        <v>59987905</v>
      </c>
      <c r="H81" s="106">
        <v>60401206</v>
      </c>
      <c r="I81" s="106">
        <v>60846820</v>
      </c>
      <c r="J81" s="106">
        <v>61322463</v>
      </c>
      <c r="K81" s="106">
        <v>61806995</v>
      </c>
      <c r="L81" s="106">
        <v>62276270</v>
      </c>
      <c r="M81" s="106">
        <v>62766365</v>
      </c>
      <c r="N81" s="106">
        <v>63258918</v>
      </c>
      <c r="O81" s="106">
        <v>63700300</v>
      </c>
      <c r="P81" s="106">
        <v>64128226</v>
      </c>
      <c r="Q81" s="106">
        <v>64613160</v>
      </c>
      <c r="R81" s="106">
        <v>65128861</v>
      </c>
      <c r="S81" s="106">
        <v>65595565</v>
      </c>
      <c r="T81" s="106">
        <v>66058859</v>
      </c>
      <c r="U81" s="106" t="s">
        <v>82</v>
      </c>
    </row>
    <row r="82" spans="1:21" x14ac:dyDescent="0.3">
      <c r="A82" s="107" t="s">
        <v>77</v>
      </c>
      <c r="B82" s="107" t="s">
        <v>86</v>
      </c>
      <c r="C82" s="106">
        <v>4490967</v>
      </c>
      <c r="D82" s="106">
        <v>4513751</v>
      </c>
      <c r="E82" s="106">
        <v>4538159</v>
      </c>
      <c r="F82" s="106">
        <v>4564855</v>
      </c>
      <c r="G82" s="106">
        <v>4591910</v>
      </c>
      <c r="H82" s="106">
        <v>4623291</v>
      </c>
      <c r="I82" s="106">
        <v>4660677</v>
      </c>
      <c r="J82" s="106">
        <v>4709153</v>
      </c>
      <c r="K82" s="106">
        <v>4768212</v>
      </c>
      <c r="L82" s="106">
        <v>4828726</v>
      </c>
      <c r="M82" s="106">
        <v>4889252</v>
      </c>
      <c r="N82" s="106">
        <v>4953088</v>
      </c>
      <c r="O82" s="106">
        <v>5018573</v>
      </c>
      <c r="P82" s="106">
        <v>5079623</v>
      </c>
      <c r="Q82" s="106">
        <v>5137232</v>
      </c>
      <c r="R82" s="106">
        <v>5188607</v>
      </c>
      <c r="S82" s="106">
        <v>5234519</v>
      </c>
      <c r="T82" s="106">
        <v>5276968</v>
      </c>
      <c r="U82" s="106" t="s">
        <v>82</v>
      </c>
    </row>
    <row r="83" spans="1:21" x14ac:dyDescent="0.3">
      <c r="A83" s="107" t="s">
        <v>78</v>
      </c>
      <c r="B83" s="107" t="s">
        <v>87</v>
      </c>
      <c r="C83" s="106">
        <v>7184250</v>
      </c>
      <c r="D83" s="106">
        <v>7229854</v>
      </c>
      <c r="E83" s="106">
        <v>7284753</v>
      </c>
      <c r="F83" s="106">
        <v>7339001</v>
      </c>
      <c r="G83" s="106">
        <v>7389625</v>
      </c>
      <c r="H83" s="106">
        <v>7437115</v>
      </c>
      <c r="I83" s="106">
        <v>7483934</v>
      </c>
      <c r="J83" s="106">
        <v>7551117</v>
      </c>
      <c r="K83" s="106">
        <v>7647675</v>
      </c>
      <c r="L83" s="106">
        <v>7743831</v>
      </c>
      <c r="M83" s="106">
        <v>7824909</v>
      </c>
      <c r="N83" s="106">
        <v>7912398</v>
      </c>
      <c r="O83" s="106">
        <v>7996861</v>
      </c>
      <c r="P83" s="106">
        <v>8089346</v>
      </c>
      <c r="Q83" s="106">
        <v>8188649</v>
      </c>
      <c r="R83" s="106">
        <v>8282396</v>
      </c>
      <c r="S83" s="106">
        <v>8373338</v>
      </c>
      <c r="T83" s="106">
        <v>8451840</v>
      </c>
      <c r="U83" s="106" t="s">
        <v>82</v>
      </c>
    </row>
    <row r="84" spans="1:21" x14ac:dyDescent="0.3">
      <c r="A84" s="107" t="s">
        <v>79</v>
      </c>
      <c r="B84" s="107" t="s">
        <v>183</v>
      </c>
      <c r="C84" s="106">
        <v>2026345</v>
      </c>
      <c r="D84" s="106">
        <v>2034882</v>
      </c>
      <c r="E84" s="106">
        <v>2031153</v>
      </c>
      <c r="F84" s="106">
        <v>2026773</v>
      </c>
      <c r="G84" s="106">
        <v>2032544</v>
      </c>
      <c r="H84" s="106">
        <v>2036855</v>
      </c>
      <c r="I84" s="106">
        <v>2040228</v>
      </c>
      <c r="J84" s="106">
        <v>2043559</v>
      </c>
      <c r="K84" s="106">
        <v>2046898</v>
      </c>
      <c r="L84" s="106">
        <v>2050671</v>
      </c>
      <c r="M84" s="106">
        <v>2055003</v>
      </c>
      <c r="N84" s="106">
        <v>2058539</v>
      </c>
      <c r="O84" s="106">
        <v>2061044</v>
      </c>
      <c r="P84" s="106">
        <v>2064032</v>
      </c>
      <c r="Q84" s="106">
        <v>2067471</v>
      </c>
      <c r="R84" s="106">
        <v>2070225</v>
      </c>
      <c r="S84" s="106">
        <v>2072490</v>
      </c>
      <c r="T84" s="106">
        <v>2074502</v>
      </c>
      <c r="U84" s="106" t="s">
        <v>82</v>
      </c>
    </row>
    <row r="85" spans="1:21" x14ac:dyDescent="0.3">
      <c r="A85" s="107" t="s">
        <v>97</v>
      </c>
      <c r="B85" s="107" t="s">
        <v>96</v>
      </c>
      <c r="C85" s="106">
        <v>3060173</v>
      </c>
      <c r="D85" s="106">
        <v>3060169</v>
      </c>
      <c r="E85" s="106">
        <v>3051006</v>
      </c>
      <c r="F85" s="106">
        <v>3039612</v>
      </c>
      <c r="G85" s="106">
        <v>3026933</v>
      </c>
      <c r="H85" s="106">
        <v>3011482</v>
      </c>
      <c r="I85" s="106">
        <v>2992542</v>
      </c>
      <c r="J85" s="106">
        <v>2970011</v>
      </c>
      <c r="K85" s="106">
        <v>2947311</v>
      </c>
      <c r="L85" s="106">
        <v>2927515</v>
      </c>
      <c r="M85" s="106">
        <v>2913018</v>
      </c>
      <c r="N85" s="106">
        <v>2905185</v>
      </c>
      <c r="O85" s="106">
        <v>2900389</v>
      </c>
      <c r="P85" s="106">
        <v>2895082</v>
      </c>
      <c r="Q85" s="106">
        <v>2889095</v>
      </c>
      <c r="R85" s="106">
        <v>2880694</v>
      </c>
      <c r="S85" s="106">
        <v>2876092</v>
      </c>
      <c r="T85" s="106">
        <v>2873458</v>
      </c>
      <c r="U85" s="106" t="s">
        <v>82</v>
      </c>
    </row>
    <row r="86" spans="1:21" x14ac:dyDescent="0.3">
      <c r="A86" s="107" t="s">
        <v>80</v>
      </c>
      <c r="B86" s="107" t="s">
        <v>88</v>
      </c>
      <c r="C86" s="106">
        <v>7516346</v>
      </c>
      <c r="D86" s="106">
        <v>7503433</v>
      </c>
      <c r="E86" s="106">
        <v>7496522</v>
      </c>
      <c r="F86" s="106">
        <v>7480591</v>
      </c>
      <c r="G86" s="106">
        <v>7463157</v>
      </c>
      <c r="H86" s="106">
        <v>7440769</v>
      </c>
      <c r="I86" s="106">
        <v>7411569</v>
      </c>
      <c r="J86" s="106">
        <v>7381579</v>
      </c>
      <c r="K86" s="106">
        <v>7350222</v>
      </c>
      <c r="L86" s="106">
        <v>7320807</v>
      </c>
      <c r="M86" s="106">
        <v>7291436</v>
      </c>
      <c r="N86" s="106">
        <v>7234099</v>
      </c>
      <c r="O86" s="106">
        <v>7199077</v>
      </c>
      <c r="P86" s="106">
        <v>7164132</v>
      </c>
      <c r="Q86" s="106">
        <v>7130576</v>
      </c>
      <c r="R86" s="106">
        <v>7095383</v>
      </c>
      <c r="S86" s="106">
        <v>7058322</v>
      </c>
      <c r="T86" s="106">
        <v>7020858</v>
      </c>
      <c r="U86" s="106" t="s">
        <v>82</v>
      </c>
    </row>
    <row r="87" spans="1:21" x14ac:dyDescent="0.3">
      <c r="A87" s="107" t="s">
        <v>81</v>
      </c>
      <c r="B87" s="107" t="s">
        <v>89</v>
      </c>
      <c r="C87" s="106">
        <v>65809463</v>
      </c>
      <c r="D87" s="106">
        <v>65166331</v>
      </c>
      <c r="E87" s="106">
        <v>66002506</v>
      </c>
      <c r="F87" s="106">
        <v>66794551</v>
      </c>
      <c r="G87" s="106">
        <v>67598736</v>
      </c>
      <c r="H87" s="106">
        <v>68435380</v>
      </c>
      <c r="I87" s="106">
        <v>69295253</v>
      </c>
      <c r="J87" s="106">
        <v>70158112</v>
      </c>
      <c r="K87" s="106">
        <v>71051678</v>
      </c>
      <c r="L87" s="106">
        <v>72039206</v>
      </c>
      <c r="M87" s="106">
        <v>73142150</v>
      </c>
      <c r="N87" s="106">
        <v>74223629</v>
      </c>
      <c r="O87" s="106">
        <v>75175827</v>
      </c>
      <c r="P87" s="106">
        <v>76147624</v>
      </c>
      <c r="Q87" s="106">
        <v>77181884</v>
      </c>
      <c r="R87" s="106">
        <v>78218479</v>
      </c>
      <c r="S87" s="106">
        <v>79277962</v>
      </c>
      <c r="T87" s="106">
        <v>80312698</v>
      </c>
      <c r="U87" s="106" t="s">
        <v>82</v>
      </c>
    </row>
    <row r="88" spans="1:21" x14ac:dyDescent="0.3">
      <c r="A88" s="107" t="s">
        <v>95</v>
      </c>
      <c r="B88" s="107" t="s">
        <v>94</v>
      </c>
      <c r="C88" s="106">
        <v>3771401</v>
      </c>
      <c r="D88" s="106">
        <v>3801442</v>
      </c>
      <c r="E88" s="106">
        <v>3821758</v>
      </c>
      <c r="F88" s="106">
        <v>3833882</v>
      </c>
      <c r="G88" s="106">
        <v>3839973</v>
      </c>
      <c r="H88" s="106">
        <v>3842591</v>
      </c>
      <c r="I88" s="106">
        <v>3843334</v>
      </c>
      <c r="J88" s="106">
        <v>3843932</v>
      </c>
      <c r="K88" s="106">
        <v>3843922</v>
      </c>
      <c r="L88" s="106">
        <v>3844022</v>
      </c>
      <c r="M88" s="106">
        <v>3843479</v>
      </c>
      <c r="N88" s="106">
        <v>3841224</v>
      </c>
      <c r="O88" s="106">
        <v>3837455</v>
      </c>
      <c r="P88" s="106">
        <v>3833278</v>
      </c>
      <c r="Q88" s="106" t="s">
        <v>82</v>
      </c>
      <c r="R88" s="106" t="s">
        <v>82</v>
      </c>
      <c r="S88" s="106">
        <v>3512855</v>
      </c>
      <c r="T88" s="106">
        <v>3506139</v>
      </c>
      <c r="U88" s="106" t="s">
        <v>82</v>
      </c>
    </row>
    <row r="90" spans="1:21" x14ac:dyDescent="0.3">
      <c r="A90" s="105" t="s">
        <v>93</v>
      </c>
    </row>
    <row r="91" spans="1:21" x14ac:dyDescent="0.3">
      <c r="A91" s="105" t="s">
        <v>82</v>
      </c>
      <c r="B91" s="105" t="s">
        <v>92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Fig1</vt:lpstr>
      <vt:lpstr>Tab1</vt:lpstr>
      <vt:lpstr>Fig2&amp;Tab2</vt:lpstr>
      <vt:lpstr>Fig3</vt:lpstr>
      <vt:lpstr>env_ac_mfa</vt:lpstr>
      <vt:lpstr>env_ac_rp</vt:lpstr>
      <vt:lpstr>nama_10_gdp_EU28</vt:lpstr>
      <vt:lpstr>nama_10_gdp_all</vt:lpstr>
      <vt:lpstr>demo_gind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 Stephan (ESTAT)</dc:creator>
  <cp:lastModifiedBy>PITIGOI Cristina (ESTAT)</cp:lastModifiedBy>
  <cp:lastPrinted>2019-04-04T10:06:48Z</cp:lastPrinted>
  <dcterms:created xsi:type="dcterms:W3CDTF">2012-07-23T13:20:11Z</dcterms:created>
  <dcterms:modified xsi:type="dcterms:W3CDTF">2019-04-04T10:55:15Z</dcterms:modified>
</cp:coreProperties>
</file>